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ink/ink1.xml" ContentType="application/inkml+xml"/>
  <Override PartName="/xl/ink/ink2.xml" ContentType="application/inkml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ink/ink3.xml" ContentType="application/inkml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ink/ink4.xml" ContentType="application/inkml+xml"/>
  <Override PartName="/xl/ink/ink5.xml" ContentType="application/inkml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3.xml" ContentType="application/vnd.openxmlformats-officedocument.spreadsheetml.comments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ailgatecampers-my.sharepoint.com/personal/admin_tailgatecampers_com_au/Documents/Campers/ORDER FORMS/Quotes/"/>
    </mc:Choice>
  </mc:AlternateContent>
  <xr:revisionPtr revIDLastSave="1539" documentId="14_{9D15743B-8873-47BA-9AAC-B6287300DF42}" xr6:coauthVersionLast="47" xr6:coauthVersionMax="47" xr10:uidLastSave="{3A9776CD-5DD5-4F3D-83D6-99F4D10C171D}"/>
  <bookViews>
    <workbookView xWindow="0" yWindow="1118" windowWidth="21600" windowHeight="12382" firstSheet="5" activeTab="5" xr2:uid="{00000000-000D-0000-FFFF-FFFF00000000}"/>
  </bookViews>
  <sheets>
    <sheet name="Quote form " sheetId="24" r:id="rId1"/>
    <sheet name="stand Order" sheetId="22" r:id="rId2"/>
    <sheet name="Stand Opt" sheetId="20" r:id="rId3"/>
    <sheet name="Standard PL New" sheetId="28" r:id="rId4"/>
    <sheet name=" Standard Opt PL" sheetId="25" r:id="rId5"/>
    <sheet name="ComfortOrder" sheetId="21" r:id="rId6"/>
    <sheet name="Comfort opt" sheetId="23" r:id="rId7"/>
    <sheet name="Comfort PL" sheetId="27" r:id="rId8"/>
    <sheet name="Comfort Opt PL" sheetId="26" r:id="rId9"/>
    <sheet name="Prem Order" sheetId="15" r:id="rId10"/>
    <sheet name="Premium Opt" sheetId="18" r:id="rId11"/>
    <sheet name="Prem Opt PL" sheetId="12" r:id="rId12"/>
    <sheet name="NOTES" sheetId="30" r:id="rId13"/>
    <sheet name="Accessories" sheetId="10" r:id="rId14"/>
    <sheet name="other options" sheetId="6" r:id="rId15"/>
    <sheet name="POD" sheetId="29" r:id="rId16"/>
    <sheet name="Sheet1" sheetId="17" r:id="rId17"/>
    <sheet name="weights" sheetId="11" r:id="rId18"/>
    <sheet name="PC LIst" sheetId="9" r:id="rId19"/>
    <sheet name="Pre Check PC" sheetId="16" r:id="rId20"/>
    <sheet name="orders" sheetId="7" r:id="rId21"/>
  </sheets>
  <definedNames>
    <definedName name="_xlnm._FilterDatabase" localSheetId="4" hidden="1">' Standard Opt PL'!$A$1:$G$49</definedName>
    <definedName name="_xlnm._FilterDatabase" localSheetId="8" hidden="1">'Comfort Opt PL'!$A$1:$G$49</definedName>
    <definedName name="_xlnm._FilterDatabase" localSheetId="14" hidden="1">'other options'!$A$3:$C$69</definedName>
    <definedName name="_xlnm._FilterDatabase" localSheetId="18" hidden="1">'PC LIst'!$A$2:$G$75</definedName>
    <definedName name="_xlnm._FilterDatabase" localSheetId="11" hidden="1">'Prem Opt PL'!$A$1:$G$49</definedName>
    <definedName name="_Hlk500940505" localSheetId="12">NOTES!$B$15</definedName>
    <definedName name="_Hlk514396494" localSheetId="9">'Prem Order'!#REF!</definedName>
    <definedName name="Check11" localSheetId="12">NOTES!$A$33</definedName>
    <definedName name="Check12" localSheetId="12">NOTES!$A$42</definedName>
    <definedName name="Check16" localSheetId="12">NOTES!$A$41</definedName>
    <definedName name="Check2" localSheetId="12">NOTES!#REF!</definedName>
    <definedName name="Check3" localSheetId="12">NOTES!#REF!</definedName>
    <definedName name="Check4" localSheetId="12">NOTES!$A$7</definedName>
    <definedName name="Check5" localSheetId="12">NOTES!$A$31</definedName>
    <definedName name="Check6" localSheetId="12">NOTES!$A$32</definedName>
    <definedName name="Check8" localSheetId="12">NOTES!$A$35</definedName>
    <definedName name="Check9" localSheetId="12">NOTES!$A$5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0" l="1"/>
  <c r="E140" i="6" l="1"/>
  <c r="J23" i="18"/>
  <c r="J24" i="18"/>
  <c r="J25" i="18"/>
  <c r="J26" i="18"/>
  <c r="J27" i="18"/>
  <c r="J28" i="18"/>
  <c r="J29" i="18"/>
  <c r="J31" i="18"/>
  <c r="J32" i="18"/>
  <c r="J33" i="18"/>
  <c r="J34" i="18"/>
  <c r="J21" i="18"/>
  <c r="J12" i="18"/>
  <c r="J13" i="18"/>
  <c r="J11" i="18"/>
  <c r="J15" i="18"/>
  <c r="J16" i="18"/>
  <c r="J17" i="18"/>
  <c r="J19" i="18"/>
  <c r="J22" i="18"/>
  <c r="J36" i="18"/>
  <c r="J37" i="18"/>
  <c r="J38" i="18"/>
  <c r="J39" i="18"/>
  <c r="J40" i="18"/>
  <c r="J41" i="18"/>
  <c r="J42" i="18"/>
  <c r="J81" i="23"/>
  <c r="J82" i="23"/>
  <c r="A96" i="18" l="1"/>
  <c r="C96" i="18"/>
  <c r="B95" i="18"/>
  <c r="D59" i="18" l="1"/>
  <c r="H19" i="10" l="1"/>
  <c r="H20" i="10"/>
  <c r="H23" i="10"/>
  <c r="B4" i="10"/>
  <c r="F4" i="10"/>
  <c r="G138" i="6"/>
  <c r="G137" i="6"/>
  <c r="G135" i="6"/>
  <c r="J71" i="23"/>
  <c r="J10" i="18" l="1"/>
  <c r="H27" i="10"/>
  <c r="C12" i="15" l="1"/>
  <c r="B108" i="23"/>
  <c r="A1" i="28" l="1"/>
  <c r="D1" i="28"/>
  <c r="E8" i="28"/>
  <c r="E9" i="28"/>
  <c r="B17" i="28"/>
  <c r="E43" i="28"/>
  <c r="E5" i="27"/>
  <c r="E8" i="27"/>
  <c r="E9" i="27"/>
  <c r="B17" i="27"/>
  <c r="E43" i="27"/>
  <c r="C4" i="26"/>
  <c r="C5" i="26"/>
  <c r="C6" i="26"/>
  <c r="C4" i="25"/>
  <c r="C5" i="25"/>
  <c r="C6" i="25"/>
  <c r="G17" i="22"/>
  <c r="G18" i="22"/>
  <c r="G16" i="22"/>
  <c r="G14" i="22"/>
  <c r="G15" i="22"/>
  <c r="G13" i="22"/>
  <c r="G20" i="22"/>
  <c r="G17" i="24"/>
  <c r="G18" i="24"/>
  <c r="G19" i="24"/>
  <c r="F21" i="22" l="1"/>
  <c r="G21" i="22"/>
  <c r="G21" i="24" l="1"/>
  <c r="G14" i="24"/>
  <c r="G12" i="24"/>
  <c r="G15" i="24" l="1"/>
  <c r="A95" i="23"/>
  <c r="G34" i="24" l="1"/>
  <c r="F36" i="24" s="1"/>
  <c r="F41" i="24" s="1"/>
  <c r="C102" i="6"/>
  <c r="B45" i="20"/>
  <c r="B4" i="23"/>
  <c r="B59" i="23"/>
  <c r="D4" i="23"/>
  <c r="E3" i="18"/>
  <c r="B3" i="18"/>
  <c r="G18" i="21" l="1"/>
  <c r="G19" i="21"/>
  <c r="I71" i="18" l="1"/>
  <c r="I68" i="18"/>
  <c r="J68" i="18" s="1"/>
  <c r="I69" i="18"/>
  <c r="I67" i="18"/>
  <c r="J67" i="18" s="1"/>
  <c r="J78" i="23"/>
  <c r="J79" i="23"/>
  <c r="J70" i="23"/>
  <c r="J72" i="23"/>
  <c r="J64" i="23"/>
  <c r="J65" i="23"/>
  <c r="J63" i="23"/>
  <c r="J62" i="23"/>
  <c r="J36" i="23"/>
  <c r="J33" i="23"/>
  <c r="J34" i="23"/>
  <c r="J35" i="23"/>
  <c r="J32" i="23"/>
  <c r="J27" i="23"/>
  <c r="J17" i="23"/>
  <c r="J18" i="23"/>
  <c r="J16" i="23"/>
  <c r="J15" i="23"/>
  <c r="D4" i="20"/>
  <c r="B4" i="20"/>
  <c r="J34" i="20"/>
  <c r="H26" i="10" l="1"/>
  <c r="H17" i="10"/>
  <c r="H30" i="10"/>
  <c r="H32" i="10"/>
  <c r="H31" i="10"/>
  <c r="H25" i="10" l="1"/>
  <c r="J62" i="18"/>
  <c r="J63" i="18"/>
  <c r="B57" i="18"/>
  <c r="J9" i="20"/>
  <c r="J10" i="20"/>
  <c r="J11" i="20"/>
  <c r="J12" i="20"/>
  <c r="J13" i="20"/>
  <c r="J14" i="20"/>
  <c r="J15" i="20"/>
  <c r="J16" i="20"/>
  <c r="J17" i="20"/>
  <c r="J18" i="20"/>
  <c r="J19" i="20"/>
  <c r="J20" i="20"/>
  <c r="J21" i="20"/>
  <c r="J22" i="20"/>
  <c r="J23" i="20"/>
  <c r="J28" i="20"/>
  <c r="J29" i="20"/>
  <c r="J30" i="20"/>
  <c r="J31" i="20"/>
  <c r="J32" i="20"/>
  <c r="J35" i="20" l="1"/>
  <c r="J33" i="20"/>
  <c r="J13" i="23"/>
  <c r="J9" i="23"/>
  <c r="J10" i="23"/>
  <c r="J12" i="23"/>
  <c r="J69" i="23"/>
  <c r="J84" i="23" s="1"/>
  <c r="J30" i="23"/>
  <c r="J22" i="23"/>
  <c r="J20" i="23"/>
  <c r="J23" i="23"/>
  <c r="J8" i="23"/>
  <c r="J71" i="18"/>
  <c r="J69" i="18"/>
  <c r="J90" i="18"/>
  <c r="J91" i="18"/>
  <c r="G16" i="15"/>
  <c r="G15" i="15"/>
  <c r="G14" i="15"/>
  <c r="G15" i="21"/>
  <c r="G16" i="21"/>
  <c r="G20" i="21"/>
  <c r="G14" i="21"/>
  <c r="G12" i="22"/>
  <c r="B59" i="18"/>
  <c r="G22" i="21"/>
  <c r="J8" i="20"/>
  <c r="J64" i="18"/>
  <c r="J72" i="18"/>
  <c r="J8" i="18"/>
  <c r="J7" i="18"/>
  <c r="G22" i="15"/>
  <c r="G20" i="15"/>
  <c r="G19" i="15"/>
  <c r="C55" i="11"/>
  <c r="H24" i="10"/>
  <c r="H15" i="10"/>
  <c r="J17" i="11"/>
  <c r="C52" i="11"/>
  <c r="C51" i="11"/>
  <c r="H36" i="10"/>
  <c r="H29" i="10"/>
  <c r="H28" i="10"/>
  <c r="H7" i="10"/>
  <c r="A60" i="7"/>
  <c r="G18" i="15"/>
  <c r="J37" i="23" l="1"/>
  <c r="J44" i="18"/>
  <c r="F24" i="21"/>
  <c r="J39" i="23"/>
  <c r="G23" i="21"/>
  <c r="J73" i="18"/>
  <c r="G23" i="15"/>
  <c r="F23" i="15"/>
  <c r="J92" i="18"/>
  <c r="G24" i="21"/>
  <c r="H37" i="10"/>
  <c r="F25" i="15" s="1"/>
  <c r="J66" i="23"/>
  <c r="J38" i="23" s="1"/>
  <c r="J45" i="18" l="1"/>
  <c r="J41" i="23"/>
  <c r="F25" i="21" s="1"/>
  <c r="F27" i="21" l="1"/>
  <c r="G38" i="21" s="1"/>
  <c r="F40" i="21" s="1"/>
  <c r="F46" i="21" s="1"/>
  <c r="J46" i="18"/>
  <c r="J47" i="18" s="1"/>
  <c r="F24" i="15" l="1"/>
  <c r="F26" i="15" s="1"/>
  <c r="G37" i="15" s="1"/>
  <c r="F39" i="15" s="1"/>
  <c r="F46" i="15" s="1"/>
  <c r="F22" i="22"/>
  <c r="F23" i="22" l="1"/>
  <c r="G34" i="22" s="1"/>
  <c r="F36" i="22" s="1"/>
  <c r="F42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Tully</author>
  </authors>
  <commentList>
    <comment ref="C34" authorId="0" shapeId="0" xr:uid="{7D69554C-2D5F-4B57-9CDF-027A8C539FF1}">
      <text>
        <r>
          <rPr>
            <b/>
            <sz val="9"/>
            <color indexed="81"/>
            <rFont val="Tahoma"/>
            <family val="2"/>
          </rPr>
          <t>J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Tully</author>
  </authors>
  <commentList>
    <comment ref="C34" authorId="0" shapeId="0" xr:uid="{35E276E0-6367-43D6-AD1B-849BCDCD6786}">
      <text>
        <r>
          <rPr>
            <b/>
            <sz val="9"/>
            <color indexed="81"/>
            <rFont val="Tahoma"/>
            <family val="2"/>
          </rPr>
          <t>J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Tully</author>
  </authors>
  <commentList>
    <comment ref="C34" authorId="0" shapeId="0" xr:uid="{041C50BC-B194-414B-AB5B-74C885816F7E}">
      <text>
        <r>
          <rPr>
            <b/>
            <sz val="9"/>
            <color indexed="81"/>
            <rFont val="Tahoma"/>
            <family val="2"/>
          </rPr>
          <t>J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Tully</author>
  </authors>
  <commentList>
    <comment ref="B4" authorId="0" shapeId="0" xr:uid="{45A79BB1-948B-4C7E-A866-E835FA488163}">
      <text>
        <r>
          <rPr>
            <b/>
            <sz val="9"/>
            <color indexed="81"/>
            <rFont val="Tahoma"/>
            <family val="2"/>
          </rPr>
          <t>Julie Tully:</t>
        </r>
        <r>
          <rPr>
            <sz val="9"/>
            <color indexed="81"/>
            <rFont val="Tahoma"/>
            <family val="2"/>
          </rPr>
          <t xml:space="preserve">
Need ask is solar panel regulated or un regulated either grey or red plug be fitted so it can be wired correctly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Tully</author>
    <author>TGC</author>
  </authors>
  <commentList>
    <comment ref="B4" authorId="0" shapeId="0" xr:uid="{A8CA5C93-309E-4F5D-AC49-660DBB855DD7}">
      <text>
        <r>
          <rPr>
            <b/>
            <sz val="9"/>
            <color indexed="81"/>
            <rFont val="Tahoma"/>
            <family val="2"/>
          </rPr>
          <t>Julie Tully:</t>
        </r>
        <r>
          <rPr>
            <sz val="9"/>
            <color indexed="81"/>
            <rFont val="Tahoma"/>
            <family val="2"/>
          </rPr>
          <t xml:space="preserve">
Need ask is solar panel regulated or un regulated either grey or red plug be fitted so it can be wired correctly</t>
        </r>
      </text>
    </comment>
    <comment ref="A12" authorId="1" shapeId="0" xr:uid="{9410956E-9A69-4CA0-8301-F5A47DA2B5C9}">
      <text>
        <r>
          <rPr>
            <b/>
            <sz val="9"/>
            <color indexed="81"/>
            <rFont val="Tahoma"/>
            <family val="2"/>
          </rPr>
          <t>TGC:</t>
        </r>
        <r>
          <rPr>
            <sz val="9"/>
            <color indexed="81"/>
            <rFont val="Tahoma"/>
            <family val="2"/>
          </rPr>
          <t xml:space="preserve">
if upgrading check if older Voltonic monitor is suitable</t>
        </r>
      </text>
    </comment>
  </commentList>
</comments>
</file>

<file path=xl/sharedStrings.xml><?xml version="1.0" encoding="utf-8"?>
<sst xmlns="http://schemas.openxmlformats.org/spreadsheetml/2006/main" count="1598" uniqueCount="1007">
  <si>
    <t xml:space="preserve">                      Tailgate Campers </t>
  </si>
  <si>
    <t xml:space="preserve">Quote/Order Form:  </t>
  </si>
  <si>
    <t>Name: …...........................................................</t>
  </si>
  <si>
    <t>Date  …............................</t>
  </si>
  <si>
    <t>Address: …...................................................................................................</t>
  </si>
  <si>
    <t>Email: …...................................................................</t>
  </si>
  <si>
    <t>Ph.1:….............................</t>
  </si>
  <si>
    <t xml:space="preserve">  </t>
  </si>
  <si>
    <t>Vehicle: ............................................................</t>
  </si>
  <si>
    <t>Ph.2:  …..........................</t>
  </si>
  <si>
    <t xml:space="preserve">                         </t>
  </si>
  <si>
    <t>Standard</t>
  </si>
  <si>
    <t>Comfort</t>
  </si>
  <si>
    <t>Premium</t>
  </si>
  <si>
    <t>(Tick)</t>
  </si>
  <si>
    <t>Dual Cab: 1800L   x 1850W</t>
  </si>
  <si>
    <t>Extra Cab: 2100L x 1850W</t>
  </si>
  <si>
    <t>Single Cab 2260L x 1850W</t>
  </si>
  <si>
    <t xml:space="preserve">Powdercoated Colour: White                                                  </t>
  </si>
  <si>
    <t xml:space="preserve">Powdercoated Colour:                                                         </t>
  </si>
  <si>
    <t xml:space="preserve">Extra Wide   (W: 1975mm)  </t>
  </si>
  <si>
    <t>Custom Length  1900mm(DC)   2000mm(EC)</t>
  </si>
  <si>
    <t>Camper Total</t>
  </si>
  <si>
    <t xml:space="preserve">Options Total- See Options List </t>
  </si>
  <si>
    <t xml:space="preserve">Order Total </t>
  </si>
  <si>
    <t>3 Stage Payment Process</t>
  </si>
  <si>
    <t>Rec'd</t>
  </si>
  <si>
    <r>
      <t xml:space="preserve">1. Intial Deposit  - </t>
    </r>
    <r>
      <rPr>
        <sz val="10"/>
        <color theme="1"/>
        <rFont val="Times New Roman"/>
        <family val="1"/>
      </rPr>
      <t xml:space="preserve">Creates indicative quote and secures place in production line only </t>
    </r>
    <r>
      <rPr>
        <sz val="12"/>
        <color theme="1"/>
        <rFont val="Times New Roman"/>
        <family val="1"/>
      </rPr>
      <t xml:space="preserve">*                                      </t>
    </r>
  </si>
  <si>
    <t xml:space="preserve">     ☐   I would like to order a Tailgate Camper.</t>
  </si>
  <si>
    <t>( changes to order/prices can be made at this stage)</t>
  </si>
  <si>
    <t xml:space="preserve">     ☐    I have read and agree to the terms and conditions.</t>
  </si>
  <si>
    <t xml:space="preserve">  * Non refundable after 14 days      Prices may change if there is a substantial price rise</t>
  </si>
  <si>
    <t>Signature/email confirmation:…...................................</t>
  </si>
  <si>
    <t>Date …...............</t>
  </si>
  <si>
    <t xml:space="preserve">2. Finalize order:  </t>
  </si>
  <si>
    <t xml:space="preserve"> Approx 4 months prior to completion any final changes are made and prices confirmed</t>
  </si>
  <si>
    <t xml:space="preserve">    ☐  I accept this quote to finalize our order</t>
  </si>
  <si>
    <t>30% Deposit:   Confirms and finalizes order and build commence *</t>
  </si>
  <si>
    <t>rounded</t>
  </si>
  <si>
    <t>Signature /email confirmation : …...............................</t>
  </si>
  <si>
    <t>Date….................</t>
  </si>
  <si>
    <t>3. Balance Due on Delivery- Estimated ….....................  **</t>
  </si>
  <si>
    <t>** Estimated delivery times may vary and will be confirmed as soon as possible.</t>
  </si>
  <si>
    <t xml:space="preserve">Banking Details    </t>
  </si>
  <si>
    <t xml:space="preserve">   </t>
  </si>
  <si>
    <t>Tailgate Campers:       BSB: 083 541    Account: 731269652  Ref:  Initial and Surname</t>
  </si>
  <si>
    <t>TRAY MEASUREMENTS</t>
  </si>
  <si>
    <t>We understand some trays may not be built yet.</t>
  </si>
  <si>
    <r>
      <t xml:space="preserve">Please provide the following measurements as soon as possible, </t>
    </r>
    <r>
      <rPr>
        <i/>
        <u/>
        <sz val="11"/>
        <color theme="1"/>
        <rFont val="Calibri"/>
        <family val="2"/>
        <scheme val="minor"/>
      </rPr>
      <t xml:space="preserve">no later than at the time of </t>
    </r>
  </si>
  <si>
    <r>
      <rPr>
        <i/>
        <u/>
        <sz val="11"/>
        <color theme="1"/>
        <rFont val="Calibri"/>
        <family val="2"/>
        <scheme val="minor"/>
      </rPr>
      <t xml:space="preserve">finalizing  your order </t>
    </r>
    <r>
      <rPr>
        <i/>
        <sz val="11"/>
        <color theme="1"/>
        <rFont val="Calibri"/>
        <family val="2"/>
        <scheme val="minor"/>
      </rPr>
      <t>so that we can commence building your camper and avoid any delays</t>
    </r>
  </si>
  <si>
    <t>Tray Length</t>
  </si>
  <si>
    <t>External Width ( outside to outside)</t>
  </si>
  <si>
    <t>Internal Width ( inside side rails)</t>
  </si>
  <si>
    <t>strike out if no side rails</t>
  </si>
  <si>
    <t>Side rail Height</t>
  </si>
  <si>
    <t xml:space="preserve">Tray Height after Suspension upgrade </t>
  </si>
  <si>
    <t xml:space="preserve">We highly recommend a suspension upgrade prior to delivery </t>
  </si>
  <si>
    <t>as changes in ladder/legs may incur extra cost</t>
  </si>
  <si>
    <t xml:space="preserve">      </t>
  </si>
  <si>
    <t xml:space="preserve">                                   </t>
  </si>
  <si>
    <r>
      <rPr>
        <b/>
        <sz val="20"/>
        <color rgb="FF339966"/>
        <rFont val="Jumble"/>
      </rPr>
      <t xml:space="preserve">    Standard Model</t>
    </r>
    <r>
      <rPr>
        <b/>
        <sz val="16"/>
        <color indexed="57"/>
        <rFont val="Calibri"/>
        <family val="2"/>
      </rPr>
      <t xml:space="preserve"> </t>
    </r>
    <r>
      <rPr>
        <b/>
        <sz val="20"/>
        <color rgb="FF339966"/>
        <rFont val="Calibri"/>
        <family val="2"/>
      </rPr>
      <t xml:space="preserve"> </t>
    </r>
  </si>
  <si>
    <t>Dual Cab :    1800L    x 1850W</t>
  </si>
  <si>
    <t>Extra Cab:     2100L  x 1850W</t>
  </si>
  <si>
    <t>Single Cab    2260L  x 1850W</t>
  </si>
  <si>
    <t>Wide  (W=1900mm) </t>
  </si>
  <si>
    <t>Custom Length       (L = 1900 or 2000mm)</t>
  </si>
  <si>
    <t xml:space="preserve">Powdercoated Colour:                                                        from     </t>
  </si>
  <si>
    <r>
      <rPr>
        <b/>
        <sz val="20"/>
        <color rgb="FF339966"/>
        <rFont val="Jumble"/>
      </rPr>
      <t xml:space="preserve">    Standard Model</t>
    </r>
    <r>
      <rPr>
        <b/>
        <sz val="16"/>
        <color indexed="57"/>
        <rFont val="Calibri"/>
        <family val="2"/>
      </rPr>
      <t xml:space="preserve"> </t>
    </r>
    <r>
      <rPr>
        <b/>
        <sz val="20"/>
        <color rgb="FF339966"/>
        <rFont val="Calibri"/>
        <family val="2"/>
      </rPr>
      <t>Options:</t>
    </r>
    <r>
      <rPr>
        <b/>
        <sz val="16"/>
        <color indexed="57"/>
        <rFont val="Calibri"/>
        <family val="2"/>
      </rPr>
      <t xml:space="preserve"> </t>
    </r>
  </si>
  <si>
    <t>see codes below</t>
  </si>
  <si>
    <t>Driver's Side</t>
  </si>
  <si>
    <t>Rfit</t>
  </si>
  <si>
    <t>DC</t>
  </si>
  <si>
    <t>(inc GST)</t>
  </si>
  <si>
    <t>P</t>
  </si>
  <si>
    <t>Total</t>
  </si>
  <si>
    <t>Kitchen Caddy  (Containers not included)</t>
  </si>
  <si>
    <t>2nd tilting fridge slide</t>
  </si>
  <si>
    <t>Tailgate Section</t>
  </si>
  <si>
    <t>Slide out table</t>
  </si>
  <si>
    <t>Storage Pockets</t>
  </si>
  <si>
    <t>Bed Extension  (DC only)</t>
  </si>
  <si>
    <t>U</t>
  </si>
  <si>
    <t>Y</t>
  </si>
  <si>
    <t>Mattresss</t>
  </si>
  <si>
    <t>Q:2030</t>
  </si>
  <si>
    <t>SQ:1950</t>
  </si>
  <si>
    <t>DC 1875</t>
  </si>
  <si>
    <t>Standard Mattress ( High Density Foam)</t>
  </si>
  <si>
    <t>Electrical Components:</t>
  </si>
  <si>
    <t>Upgrade to Power Pack 100L</t>
  </si>
  <si>
    <t>Instant LPG Shower unit- on slide with pump and guard.</t>
  </si>
  <si>
    <t>LED strip light – Kitchen Outward facing - Yellow/white</t>
  </si>
  <si>
    <t>Personal Fan- Safety Dave</t>
  </si>
  <si>
    <t>LED Bedroom reading lights with USB socket (2)</t>
  </si>
  <si>
    <t>Upright Fridge upgrade (Bushman 65L)</t>
  </si>
  <si>
    <t>inc battery relocation</t>
  </si>
  <si>
    <t>Webasto Diesel Heater</t>
  </si>
  <si>
    <t>External</t>
  </si>
  <si>
    <r>
      <t xml:space="preserve">Mounting reinforcement plates (x4) -  </t>
    </r>
    <r>
      <rPr>
        <i/>
        <sz val="10"/>
        <color rgb="FF000000"/>
        <rFont val="Calibri"/>
        <family val="2"/>
      </rPr>
      <t>Required for Aluminium Tray</t>
    </r>
  </si>
  <si>
    <t>2nd Gas Bottle Bracket (RHS)</t>
  </si>
  <si>
    <t>Garbage Bag</t>
  </si>
  <si>
    <t xml:space="preserve">Canvas Options            </t>
  </si>
  <si>
    <t>Shower tent on Driver's side Door</t>
  </si>
  <si>
    <t>Kitchen door quick awning</t>
  </si>
  <si>
    <t xml:space="preserve">Rear Window Tropical  Awning  </t>
  </si>
  <si>
    <t>Awning</t>
  </si>
  <si>
    <t xml:space="preserve">Walls </t>
  </si>
  <si>
    <t xml:space="preserve">Draft Skirt (polyweave)  </t>
  </si>
  <si>
    <t>Total Options Cost</t>
  </si>
  <si>
    <t>Cannot be retrofitted or Substantially extra cost</t>
  </si>
  <si>
    <t xml:space="preserve">Dual Cab version  </t>
  </si>
  <si>
    <t>Dual Cab Only</t>
  </si>
  <si>
    <t xml:space="preserve">                 cab side</t>
  </si>
  <si>
    <t>Office use only</t>
  </si>
  <si>
    <t>Camper</t>
  </si>
  <si>
    <t>D18</t>
  </si>
  <si>
    <t>D19</t>
  </si>
  <si>
    <t>E20</t>
  </si>
  <si>
    <t>E21</t>
  </si>
  <si>
    <t>S22</t>
  </si>
  <si>
    <t xml:space="preserve">Width  </t>
  </si>
  <si>
    <r>
      <rPr>
        <b/>
        <sz val="20"/>
        <color rgb="FF339966"/>
        <rFont val="Jumble"/>
      </rPr>
      <t xml:space="preserve">    Comfort Model</t>
    </r>
    <r>
      <rPr>
        <b/>
        <sz val="16"/>
        <color indexed="57"/>
        <rFont val="Calibri"/>
        <family val="2"/>
      </rPr>
      <t xml:space="preserve"> </t>
    </r>
    <r>
      <rPr>
        <b/>
        <sz val="20"/>
        <color rgb="FF339966"/>
        <rFont val="Calibri"/>
        <family val="2"/>
      </rPr>
      <t xml:space="preserve"> </t>
    </r>
  </si>
  <si>
    <t>Standard Sizes</t>
  </si>
  <si>
    <t>Price</t>
  </si>
  <si>
    <r>
      <rPr>
        <b/>
        <sz val="20"/>
        <color rgb="FF339966"/>
        <rFont val="Jumble"/>
      </rPr>
      <t xml:space="preserve">   Comfort Model</t>
    </r>
    <r>
      <rPr>
        <b/>
        <sz val="16"/>
        <color indexed="57"/>
        <rFont val="Calibri"/>
        <family val="2"/>
      </rPr>
      <t xml:space="preserve"> </t>
    </r>
    <r>
      <rPr>
        <b/>
        <sz val="20"/>
        <color rgb="FF339966"/>
        <rFont val="Calibri"/>
        <family val="2"/>
      </rPr>
      <t>Options:</t>
    </r>
    <r>
      <rPr>
        <b/>
        <sz val="16"/>
        <color indexed="57"/>
        <rFont val="Calibri"/>
        <family val="2"/>
      </rPr>
      <t xml:space="preserve"> </t>
    </r>
  </si>
  <si>
    <r>
      <t xml:space="preserve">Kitchen Caddy   </t>
    </r>
    <r>
      <rPr>
        <i/>
        <sz val="10"/>
        <color rgb="FF000000"/>
        <rFont val="Calibri"/>
        <family val="2"/>
      </rPr>
      <t>(Containers not included)</t>
    </r>
  </si>
  <si>
    <t>LED Insect Light ( White/Yellow) outward facing</t>
  </si>
  <si>
    <t>Drivers Side ( RHS)</t>
  </si>
  <si>
    <t>Tool Drawer</t>
  </si>
  <si>
    <t>Shelf above tool drawer</t>
  </si>
  <si>
    <r>
      <t xml:space="preserve">Bed head (XC only) with Shorter mattress </t>
    </r>
    <r>
      <rPr>
        <sz val="10"/>
        <color rgb="FF000000"/>
        <rFont val="Calibri"/>
        <family val="2"/>
      </rPr>
      <t>(1950mm)</t>
    </r>
  </si>
  <si>
    <t>N</t>
  </si>
  <si>
    <t>USB Socket ( Double)</t>
  </si>
  <si>
    <t xml:space="preserve">Innerspring Ultimate P/Top ( 160mm) </t>
  </si>
  <si>
    <t>Pure Sinewave Inverter 600W</t>
  </si>
  <si>
    <t>Travel Buddy (large)</t>
  </si>
  <si>
    <r>
      <t>Mounting reinforcement plates (x4) -</t>
    </r>
    <r>
      <rPr>
        <i/>
        <sz val="10"/>
        <color rgb="FF000000"/>
        <rFont val="Calibri"/>
        <family val="2"/>
      </rPr>
      <t xml:space="preserve"> Req for Aluminium Trays</t>
    </r>
  </si>
  <si>
    <t xml:space="preserve">Front checker plate panel </t>
  </si>
  <si>
    <t xml:space="preserve">Firewood rack                                                                                                                                                </t>
  </si>
  <si>
    <t xml:space="preserve">Firewood rack / built-in traction board carrier    Brand:  …........................                                                   </t>
  </si>
  <si>
    <t>2nd Garbage Bag</t>
  </si>
  <si>
    <t>Options</t>
  </si>
  <si>
    <t xml:space="preserve">Custom Build  Options                 transferred from pg 2  </t>
  </si>
  <si>
    <t xml:space="preserve">Canvas/Tent Options                      transferred from pg 2                                                                </t>
  </si>
  <si>
    <t xml:space="preserve">Not available for this version </t>
  </si>
  <si>
    <t>This version only</t>
  </si>
  <si>
    <t xml:space="preserve">Note:  </t>
  </si>
  <si>
    <t>This list includes popular options only</t>
  </si>
  <si>
    <t>Please talk to us about any options you may like that are not on this list</t>
  </si>
  <si>
    <t xml:space="preserve">Comfort Model Option Order Form: </t>
  </si>
  <si>
    <t>Custom Build  Options</t>
  </si>
  <si>
    <t>No</t>
  </si>
  <si>
    <t>Total Custom Options</t>
  </si>
  <si>
    <t xml:space="preserve">Rear Window Tropical Awning  </t>
  </si>
  <si>
    <t>Awning Options:                                                                                 Wall No.</t>
  </si>
  <si>
    <t xml:space="preserve">Walls                                                                 </t>
  </si>
  <si>
    <t xml:space="preserve">Canvas walls                </t>
  </si>
  <si>
    <t>Zips for Walls</t>
  </si>
  <si>
    <t xml:space="preserve">Mesh walls                                             </t>
  </si>
  <si>
    <t xml:space="preserve">Windows/Doors in Awning Walls                                  </t>
  </si>
  <si>
    <t>Zip I or E</t>
  </si>
  <si>
    <t>Window</t>
  </si>
  <si>
    <t>Door  in Wall 3</t>
  </si>
  <si>
    <t>Canvas/Tent options Total (transfer to pg 1)</t>
  </si>
  <si>
    <t xml:space="preserve">                                        cab side</t>
  </si>
  <si>
    <t xml:space="preserve">Size:  </t>
  </si>
  <si>
    <t>Length 2.0m</t>
  </si>
  <si>
    <r>
      <rPr>
        <b/>
        <sz val="20"/>
        <color rgb="FF339966"/>
        <rFont val="Jumble"/>
      </rPr>
      <t xml:space="preserve">    Premium Model</t>
    </r>
    <r>
      <rPr>
        <b/>
        <sz val="16"/>
        <color indexed="57"/>
        <rFont val="Calibri"/>
        <family val="2"/>
      </rPr>
      <t xml:space="preserve"> </t>
    </r>
    <r>
      <rPr>
        <b/>
        <sz val="20"/>
        <color rgb="FF339966"/>
        <rFont val="Calibri"/>
        <family val="2"/>
      </rPr>
      <t xml:space="preserve"> </t>
    </r>
  </si>
  <si>
    <t xml:space="preserve"> </t>
  </si>
  <si>
    <t xml:space="preserve"> (Tick)</t>
  </si>
  <si>
    <r>
      <t xml:space="preserve">  ☐   I would like to order a Tailgate Camper</t>
    </r>
    <r>
      <rPr>
        <sz val="9"/>
        <color theme="1"/>
        <rFont val="Times New Roman"/>
        <family val="1"/>
      </rPr>
      <t xml:space="preserve"> </t>
    </r>
  </si>
  <si>
    <t xml:space="preserve">  ☐   I have read and agree to the terms and conditions.</t>
  </si>
  <si>
    <t xml:space="preserve">                                                               Changes to order/prices can be made prior to finalizing order  </t>
  </si>
  <si>
    <t xml:space="preserve">Date  </t>
  </si>
  <si>
    <t xml:space="preserve">  ☐  I accept this quote to finalize our order</t>
  </si>
  <si>
    <t xml:space="preserve">30% Deposit:   Confirms and finalizes order and build commence </t>
  </si>
  <si>
    <t>Signature /email confirmation : ….................................</t>
  </si>
  <si>
    <r>
      <rPr>
        <b/>
        <sz val="18"/>
        <color rgb="FF339966"/>
        <rFont val="Jumble"/>
      </rPr>
      <t>Premium Model</t>
    </r>
    <r>
      <rPr>
        <b/>
        <sz val="18"/>
        <color rgb="FF339966"/>
        <rFont val="Calibri"/>
        <family val="2"/>
      </rPr>
      <t xml:space="preserve"> Options</t>
    </r>
  </si>
  <si>
    <t>Kitchen Side</t>
  </si>
  <si>
    <t>Kitchen Caddy    (Containers not included)</t>
  </si>
  <si>
    <t>2nd tilting fridge slide (driver's side)</t>
  </si>
  <si>
    <t>Bed head (XC only) with Shorter mattress (1950mm)</t>
  </si>
  <si>
    <r>
      <t xml:space="preserve">Thetford Porta Potti  345 (12l )  </t>
    </r>
    <r>
      <rPr>
        <i/>
        <sz val="11"/>
        <color theme="1"/>
        <rFont val="Calibri"/>
        <family val="2"/>
        <scheme val="minor"/>
      </rPr>
      <t>Suits Toilet slide</t>
    </r>
  </si>
  <si>
    <t>Hybrid Stove - 1x Induction/2x Gas hotplates ( Req 2000W)</t>
  </si>
  <si>
    <t>Induction Cooktop Twin induction (Req 3000W)</t>
  </si>
  <si>
    <t xml:space="preserve">Mounting reinforcement plates (x4) -  Aluminium Tray Only </t>
  </si>
  <si>
    <t>2nd Gas Bottle Bracket</t>
  </si>
  <si>
    <t>2nd Personal Fan- Safety Dave</t>
  </si>
  <si>
    <r>
      <t xml:space="preserve">Options Total                                                                                                    </t>
    </r>
    <r>
      <rPr>
        <b/>
        <i/>
        <sz val="9"/>
        <color theme="1"/>
        <rFont val="Calibri"/>
        <family val="2"/>
      </rPr>
      <t xml:space="preserve"> this page</t>
    </r>
  </si>
  <si>
    <r>
      <t xml:space="preserve">Custom Build  Options Total                                                                          </t>
    </r>
    <r>
      <rPr>
        <b/>
        <i/>
        <sz val="9"/>
        <color theme="1"/>
        <rFont val="Calibri"/>
        <family val="2"/>
      </rPr>
      <t xml:space="preserve">transferred from pg 2 </t>
    </r>
    <r>
      <rPr>
        <b/>
        <sz val="11"/>
        <color theme="1"/>
        <rFont val="Calibri"/>
        <family val="2"/>
      </rPr>
      <t xml:space="preserve"> </t>
    </r>
  </si>
  <si>
    <r>
      <t xml:space="preserve">Tent Options Total                                                                                           </t>
    </r>
    <r>
      <rPr>
        <b/>
        <i/>
        <sz val="9"/>
        <color indexed="8"/>
        <rFont val="Calibri"/>
        <family val="2"/>
      </rPr>
      <t>transferred from pg 2</t>
    </r>
    <r>
      <rPr>
        <b/>
        <sz val="9"/>
        <color indexed="8"/>
        <rFont val="Calibri"/>
        <family val="2"/>
      </rPr>
      <t xml:space="preserve">    </t>
    </r>
    <r>
      <rPr>
        <b/>
        <sz val="10"/>
        <color indexed="8"/>
        <rFont val="Calibri"/>
        <family val="2"/>
      </rPr>
      <t xml:space="preserve">                                                            </t>
    </r>
  </si>
  <si>
    <t>This list includes popular options</t>
  </si>
  <si>
    <r>
      <t xml:space="preserve">Mesh walls                             </t>
    </r>
    <r>
      <rPr>
        <sz val="11"/>
        <color theme="1"/>
        <rFont val="Symbol"/>
        <family val="1"/>
        <charset val="2"/>
      </rPr>
      <t xml:space="preserve"> </t>
    </r>
    <r>
      <rPr>
        <sz val="11"/>
        <color theme="1"/>
        <rFont val="Calibri"/>
        <family val="2"/>
        <scheme val="minor"/>
      </rPr>
      <t xml:space="preserve">               </t>
    </r>
  </si>
  <si>
    <r>
      <t xml:space="preserve">Tent options Total </t>
    </r>
    <r>
      <rPr>
        <sz val="8"/>
        <rFont val="Calibri"/>
        <family val="2"/>
      </rPr>
      <t>(transfer to pg 1)</t>
    </r>
  </si>
  <si>
    <t xml:space="preserve">Accessories Order Form: </t>
  </si>
  <si>
    <t>$ inc GST</t>
  </si>
  <si>
    <t xml:space="preserve">TBC </t>
  </si>
  <si>
    <t>Sand Pegs</t>
  </si>
  <si>
    <r>
      <t>ISI Bike Rack:  TGC custom built  (</t>
    </r>
    <r>
      <rPr>
        <i/>
        <sz val="10"/>
        <color rgb="FF000000"/>
        <rFont val="Calibri"/>
        <family val="2"/>
      </rPr>
      <t>including hitch stabiliser and gas struts)</t>
    </r>
  </si>
  <si>
    <t xml:space="preserve">                            Fitting Bike</t>
  </si>
  <si>
    <t xml:space="preserve">                            Number plate bracket for ISI Bike Rack</t>
  </si>
  <si>
    <t xml:space="preserve">                            Light Pack </t>
  </si>
  <si>
    <t xml:space="preserve">                            Fitting Lights</t>
  </si>
  <si>
    <t>Floor Matting - 3.0 x 2.5</t>
  </si>
  <si>
    <t>Floor matting - 4.5 x 2.5</t>
  </si>
  <si>
    <t>Thetford Bipot 365 (21L.)</t>
  </si>
  <si>
    <t xml:space="preserve">Thetford Aqua Blue </t>
  </si>
  <si>
    <t>Thetford Aqua Rinse</t>
  </si>
  <si>
    <t>Fridge Bushman DC50-X 50L  upright</t>
  </si>
  <si>
    <t xml:space="preserve">Fridge Bushman DC65-X upright </t>
  </si>
  <si>
    <t>Submersible Pump</t>
  </si>
  <si>
    <t>Pop Up sink</t>
  </si>
  <si>
    <t>Caravan steps</t>
  </si>
  <si>
    <t>Caravan steps adjustable legs</t>
  </si>
  <si>
    <t>Westing House Cook top Induction plate upgrade (eno, stove setup&amp; gas refund)</t>
  </si>
  <si>
    <t>Item</t>
  </si>
  <si>
    <t>Alumium Sheet 3600x1500x1.6</t>
  </si>
  <si>
    <t xml:space="preserve">Anderson Plug  at front for external solar panel </t>
  </si>
  <si>
    <t>Anderson Plug for Supplied Travel Buddy</t>
  </si>
  <si>
    <t>Arm Chair Cascade  $64.86</t>
  </si>
  <si>
    <t xml:space="preserve">Awning Brackets </t>
  </si>
  <si>
    <t>basttery:   Premium Upgrade to PP326  ( dble upgrade</t>
  </si>
  <si>
    <t>Battery Monitor 100</t>
  </si>
  <si>
    <t>Battery Monitor 200</t>
  </si>
  <si>
    <t>Battery Monitor 400</t>
  </si>
  <si>
    <t>Battery:   Comfort Upgrade to PP200L  ( double upgrade)</t>
  </si>
  <si>
    <t>Box Lock for storage box</t>
  </si>
  <si>
    <t>Canvas Clear Top bag Lrg  $13.86</t>
  </si>
  <si>
    <t>Caravan steps adjustable legs $49.98</t>
  </si>
  <si>
    <t>Caravan steps med $42.52</t>
  </si>
  <si>
    <t>Change over sink, cooktop to new design with Eno stove  (old camper)</t>
  </si>
  <si>
    <t xml:space="preserve">Checker Plate 2.5mm </t>
  </si>
  <si>
    <t>Classic folding Table   P$25.50</t>
  </si>
  <si>
    <t xml:space="preserve">Coast RV matting 3.0 x 2.5m Paid $47.51 On web  $  90.75 </t>
  </si>
  <si>
    <t xml:space="preserve">Coast Rv Matting 4.5 x 2.5m Paid $61.08 On web  $109.75 </t>
  </si>
  <si>
    <t>C-Pap Machine tray and USB point</t>
  </si>
  <si>
    <t>Door Alarm - retrofit</t>
  </si>
  <si>
    <t>Drawer -Extend SS Bench by 100mm</t>
  </si>
  <si>
    <t>Drawer Slide - 2nd locking slide Customer choice</t>
  </si>
  <si>
    <t>Engel 60L</t>
  </si>
  <si>
    <t>Drawer Slide repairs - replace with 2 locking slides (warranty)</t>
  </si>
  <si>
    <t>Engel 75 L</t>
  </si>
  <si>
    <t>NO</t>
  </si>
  <si>
    <t>Drawer Slides  500 $47.90P /400 $ 450 $37.38 each</t>
  </si>
  <si>
    <t>Drawer Slides  800 $66.47 P /700 $46.20P  /650  $46. P  each</t>
  </si>
  <si>
    <t>Drawer Slides - owner to replace both for locking ( no Warranty)</t>
  </si>
  <si>
    <t xml:space="preserve">Drawers x 2 in Tailgate Luggage Area </t>
  </si>
  <si>
    <t>ENO cook top upgrade for comfort camper   Cooktop $  Labour &amp; consumables ( Old camper)</t>
  </si>
  <si>
    <t>Eno Stove change over price from old stove (in New camper only)</t>
  </si>
  <si>
    <t>Fishing Rod Conpartment</t>
  </si>
  <si>
    <t>Food Containers Pop Up Blue - 3 pack   $17.17</t>
  </si>
  <si>
    <t>frame, water tank panel, roof sheets, folding etc</t>
  </si>
  <si>
    <t>Fridge - Fitting ( no straps)</t>
  </si>
  <si>
    <t xml:space="preserve">Fridge Build to suit  Wider Fridge               Inc CFX 85 (Models TB notified NE)     </t>
  </si>
  <si>
    <t>Fridge CFXWaeco fridge  ( up to 65 L inc 3 series)</t>
  </si>
  <si>
    <t>Fridge Cross Bar replacement - with 2 new slides</t>
  </si>
  <si>
    <t>Fridge DC -upright fridge  85L    Widen by 75 mm and changes to panel</t>
  </si>
  <si>
    <t>Fridge DC -upright fridge.  65L     - as no fridge slide and minimal changes(widen by 10mm)</t>
  </si>
  <si>
    <t xml:space="preserve">Fridge Fitting - including straps                                                    </t>
  </si>
  <si>
    <t>Fridge Straps</t>
  </si>
  <si>
    <t>Fridge: Weight &amp; Space Option - normal tool drawer</t>
  </si>
  <si>
    <t>Fridge: Weight &amp; Space OptionT - Move Battery Larger tool drawer</t>
  </si>
  <si>
    <t>Fuse Box new (retro fit)</t>
  </si>
  <si>
    <t>Gas Bottle Bracket Standard: No bracket (fittings supplied)</t>
  </si>
  <si>
    <t>Gas Bottle Hose- extended length</t>
  </si>
  <si>
    <t>Gas Bottle Parking point</t>
  </si>
  <si>
    <t>Gas Bottle Standard:  No bracket / No regulator / No parking point</t>
  </si>
  <si>
    <t xml:space="preserve">Hand rail Extra </t>
  </si>
  <si>
    <t>Hot Water Duetto - must be upright fridge and W &amp; S</t>
  </si>
  <si>
    <t xml:space="preserve">Hot water Fit owners Joolca inc slide &amp; Guard </t>
  </si>
  <si>
    <t>Hot Water guard for the Joolca</t>
  </si>
  <si>
    <t xml:space="preserve">Hot water Joolca HOTTAP shower unit </t>
  </si>
  <si>
    <t xml:space="preserve">Hybrid Stove (Gas/Induction) Upgrade </t>
  </si>
  <si>
    <t>Hydronic Diesel Heater / HW unit  (Webasto)</t>
  </si>
  <si>
    <t>retro</t>
  </si>
  <si>
    <t>IC25 Battery charger</t>
  </si>
  <si>
    <t>IC25RV Battery Charger</t>
  </si>
  <si>
    <t>Inverter Instal customer supplied Dc-Dc or inverter</t>
  </si>
  <si>
    <t>Inverter Pure Sinewave 1000W</t>
  </si>
  <si>
    <t>Inverter Pure Sinewave 2000W</t>
  </si>
  <si>
    <t>Inverter Pure Sinewave 3000w</t>
  </si>
  <si>
    <t>Inverter Pure Sinewave 300W</t>
  </si>
  <si>
    <t>Inverter Pure Sinewave 600W</t>
  </si>
  <si>
    <t>Kettle Pop Up Blue  $27.80</t>
  </si>
  <si>
    <t>Ladder Hoop NEW extendable</t>
  </si>
  <si>
    <t xml:space="preserve">Ladder Hoops </t>
  </si>
  <si>
    <t>Leg Extensions x 4                                                                $55 each</t>
  </si>
  <si>
    <t>Lithium 100AH  (after purchase)</t>
  </si>
  <si>
    <t>Lithium 150AH ( after purchase)   452L 169 W 240 H NEW</t>
  </si>
  <si>
    <t>Lithium 200AH</t>
  </si>
  <si>
    <t>Lithium 2x100S</t>
  </si>
  <si>
    <t>Lithium 326AH</t>
  </si>
  <si>
    <t xml:space="preserve">Mirrors Fitting Clear view rear vision </t>
  </si>
  <si>
    <t>New Caddy Large</t>
  </si>
  <si>
    <t>PC  Mannax Black - like Black Ladders -</t>
  </si>
  <si>
    <t>PC Black   Satin  POD Only</t>
  </si>
  <si>
    <t>PC Black Night Sky satin</t>
  </si>
  <si>
    <t>PC New Landcruiser ( not match at Sept20)</t>
  </si>
  <si>
    <t>PC Old Landcruiser match (Oxytech OPC5004. – Silver Brilliance)  Box of powder $1,000 (Hold Colour better)</t>
  </si>
  <si>
    <t>PC Pearl White</t>
  </si>
  <si>
    <t>standard</t>
  </si>
  <si>
    <t>PC Sandy taupe</t>
  </si>
  <si>
    <t>PC Silver Pearl with Clear Coat</t>
  </si>
  <si>
    <t>Power 240V supplied to camper</t>
  </si>
  <si>
    <t xml:space="preserve">Power 240v supplied to camper &amp; 2 x RCD </t>
  </si>
  <si>
    <t>Power Points extra x 2</t>
  </si>
  <si>
    <t>Power station - modifications, fitting costs Solar 4</t>
  </si>
  <si>
    <t xml:space="preserve">Retro Fitting any new electric items labour and wiring </t>
  </si>
  <si>
    <t>Safety Dave Camera</t>
  </si>
  <si>
    <t xml:space="preserve">Safety Dave Camera - labour &amp; consumables </t>
  </si>
  <si>
    <t>Service Camper  1st service free .5 hr - General service 1hr  $95</t>
  </si>
  <si>
    <t>Shelf above internal ladder</t>
  </si>
  <si>
    <t>Sink New drainer upgrade</t>
  </si>
  <si>
    <t>Sink NEW POP up        P $17.17</t>
  </si>
  <si>
    <t>Socket Access port</t>
  </si>
  <si>
    <t>Socket USB in Bed area</t>
  </si>
  <si>
    <t>solar panels 185W  - EACH   PD 208.94</t>
  </si>
  <si>
    <t>Solar panels 215W - EACH  PD 254.17</t>
  </si>
  <si>
    <t>Table Full length SS table</t>
  </si>
  <si>
    <t xml:space="preserve">Tailgate Assist </t>
  </si>
  <si>
    <t>Tank   -   90 L Water tank (lg fridge only)</t>
  </si>
  <si>
    <t xml:space="preserve">Tank  Undertray </t>
  </si>
  <si>
    <t>Tank 2nd tank fitted ($177 Tank only cost)</t>
  </si>
  <si>
    <t xml:space="preserve">$377 / TBC </t>
  </si>
  <si>
    <t>Tank DOMETIC BLACK FUEL TANK T/S DIESEL HEATER. 10L</t>
  </si>
  <si>
    <t>Tent add Zips to wall/s to add canvas later.</t>
  </si>
  <si>
    <t>Tent Remove tent repair zip on door (local)</t>
  </si>
  <si>
    <t>Tent:  Clear cover back window</t>
  </si>
  <si>
    <t>Tent: Awning Wall Door with flywire</t>
  </si>
  <si>
    <t>Tent: Kitchen quick awning (Lighter walls) each</t>
  </si>
  <si>
    <t>Tent: Kitchen quick awning track only</t>
  </si>
  <si>
    <t>Tent: Window opposite Door ( large)</t>
  </si>
  <si>
    <t>Tie down Rails</t>
  </si>
  <si>
    <t>Tray Bracket to lengthen tray</t>
  </si>
  <si>
    <t>Tray Custom Width  1975mm</t>
  </si>
  <si>
    <t xml:space="preserve">Tray Spacer Rails $40 per meter                                                                                                  2.5 m </t>
  </si>
  <si>
    <t>Tray XC change to DC layout</t>
  </si>
  <si>
    <t>Webasto - Diesel fuel pickup</t>
  </si>
  <si>
    <t>Pantry Slide bench</t>
  </si>
  <si>
    <t>Mounting Brackets (  not fitted)</t>
  </si>
  <si>
    <t>Battery  Calb 326AH/Daly BMS with 2x 25Amp DC-DC Chargers, Battery charger IC25RV, Votronic 400S monitor</t>
  </si>
  <si>
    <t>Battery 2 x 100s &amp; 2 x 25L   2xdcdc  ic25rv  Votronic 400s</t>
  </si>
  <si>
    <t>Calb 325AH Lithium Battery Pack</t>
  </si>
  <si>
    <t xml:space="preserve">Battery Monitor 400s  ( required with  over 150 amp battery options) </t>
  </si>
  <si>
    <t>inc    Daly BMS, 2x 25L amp Projector DC-DC Charger</t>
  </si>
  <si>
    <t>Battery Charger 25A- IC25RV  upgrade</t>
  </si>
  <si>
    <t xml:space="preserve">        Upgrade to 25A Battery Charger</t>
  </si>
  <si>
    <t>Battery Charger 25A- IC25RV  - Cost $294.00</t>
  </si>
  <si>
    <t xml:space="preserve">  400S Battery Monitor</t>
  </si>
  <si>
    <t>Battery Pack 1</t>
  </si>
  <si>
    <t>2x100sAH</t>
  </si>
  <si>
    <t>Fusion Lithium Battery Pack ( inbuilt BMS)</t>
  </si>
  <si>
    <t>inc    2x 25L amp Projector DC-DC Charger</t>
  </si>
  <si>
    <t>Camper Special Build  Width to 1975mm</t>
  </si>
  <si>
    <t xml:space="preserve">         Upgrade to 25A Battery Charger</t>
  </si>
  <si>
    <t>Camper Special Build Length 1900 or 2000</t>
  </si>
  <si>
    <t xml:space="preserve">          400S Battery Monitor</t>
  </si>
  <si>
    <t>DC-Dc charger 45A</t>
  </si>
  <si>
    <t xml:space="preserve">C-Pap Machine tray </t>
  </si>
  <si>
    <t>Option 1:   (available  85l fridge which  has a $700 charge for structural changes. There is no room for the Duoeto with this option.)</t>
  </si>
  <si>
    <t>                                            </t>
  </si>
  <si>
    <t>Fridge Cross Bar replacement - with 1 new slides</t>
  </si>
  <si>
    <t>                     326AH Calb Battery and 250A Daly BMS</t>
  </si>
  <si>
    <t>Fridge Cross Bar Replacement - warranty</t>
  </si>
  <si>
    <t>                    Projecta 3000W Pure Sinewave Inverter  ( mounted above the pantry drawers)</t>
  </si>
  <si>
    <t>Fridge Cross Bar (Locking)</t>
  </si>
  <si>
    <t>Drawer Slides  500/400 fitted each</t>
  </si>
  <si>
    <t>                    Voltronic Battery Monitor</t>
  </si>
  <si>
    <t>400s</t>
  </si>
  <si>
    <t>IC25RV</t>
  </si>
  <si>
    <t>Drawer Slides  each 800 fitted</t>
  </si>
  <si>
    <t>                     2x25LA Projecta DC-Dc Chargers</t>
  </si>
  <si>
    <t>Drawer Slides  700/650  fitted each</t>
  </si>
  <si>
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               $6500</t>
  </si>
  <si>
    <t xml:space="preserve">Eno Stove </t>
  </si>
  <si>
    <t>Option 2:   (available only with 65l upright fridge only.  Duoeto is available with this option)</t>
  </si>
  <si>
    <t xml:space="preserve">Fan 12v sirroco fan  </t>
  </si>
  <si>
    <t>280 down to 210 ( track)</t>
  </si>
  <si>
    <t>                   </t>
  </si>
  <si>
    <t>                    326AH Calb Battery and 250A Daly BMS</t>
  </si>
  <si>
    <t>Fridge - Build to suit Higher Fridge</t>
  </si>
  <si>
    <t>Fridge - Build to suit Longer Fridge</t>
  </si>
  <si>
    <t>                    Votronic Battery Monitor</t>
  </si>
  <si>
    <t>400S</t>
  </si>
  <si>
    <t>                     Note: Duoeto is available with this option                                                                                  $6500</t>
  </si>
  <si>
    <t>2nd pump</t>
  </si>
  <si>
    <t>Option 3:   ( Available for both 65l and 85L upright fridge)</t>
  </si>
  <si>
    <t>                     200AH battery</t>
  </si>
  <si>
    <t>                     2000W inverter</t>
  </si>
  <si>
    <t>                     Votronic Battery Monitor</t>
  </si>
  <si>
    <t>                     Weight and Space option  (Batteries situated behind fridge and extra space for Duoeto)         $5400</t>
  </si>
  <si>
    <t xml:space="preserve">Hot Water Douetto - must be upright fridge and W &amp; S has 2 pumps </t>
  </si>
  <si>
    <t>Inverter Pure Sinewave 1000W - Cost $531.15</t>
  </si>
  <si>
    <t>Inverter Pure Sinewave 2000W - cost $1,175.55</t>
  </si>
  <si>
    <t>Inverter Pure Sinewave 3000w - cost $1,350.00</t>
  </si>
  <si>
    <t>PC Old Landcruiser match ( Silver Brilliance?)  Box of powder $1,000 (Hold Colour better)</t>
  </si>
  <si>
    <t>PC Silver Pearl  (colour goes flat)</t>
  </si>
  <si>
    <t>Roof Mount   - Digital TV Box</t>
  </si>
  <si>
    <t xml:space="preserve">Roof mount  15 " DVD/MP3/SD                       </t>
  </si>
  <si>
    <t xml:space="preserve">Shelf       It is quite a large shelf a $375 </t>
  </si>
  <si>
    <t>Shelf below ladder</t>
  </si>
  <si>
    <t>Shelf for legs in storage area.     If will be approx. 130mm above the floor.  560mm above that.</t>
  </si>
  <si>
    <t>Socket at Bedhead ( double )   - Single cab or XC with bedhead only</t>
  </si>
  <si>
    <t>Socket USB with case fitted near lights each</t>
  </si>
  <si>
    <t xml:space="preserve">Tank DOMETIC BLACK FUEL TANK T/S DIESEL HEATER. </t>
  </si>
  <si>
    <t xml:space="preserve">Tank Black Tank fitting cost </t>
  </si>
  <si>
    <t>Tray build camper to suit 2400 tray</t>
  </si>
  <si>
    <t>Portable Toilet Thetford 345</t>
  </si>
  <si>
    <t>Portable Toilet Thetford 365</t>
  </si>
  <si>
    <t>Portable Toilet Slide</t>
  </si>
  <si>
    <t>ITEM</t>
  </si>
  <si>
    <t>QTY</t>
  </si>
  <si>
    <t>ü</t>
  </si>
  <si>
    <t>Hardware</t>
  </si>
  <si>
    <t>Electrical</t>
  </si>
  <si>
    <t>Ball Studs Extended T&amp;A</t>
  </si>
  <si>
    <t>Anderson Plug (grey)</t>
  </si>
  <si>
    <t>Cable - Tailgate (790mm)</t>
  </si>
  <si>
    <t>Charger 240V  IC1500</t>
  </si>
  <si>
    <t>Cable - Tailgate Suspension</t>
  </si>
  <si>
    <t>Fuse box - 12way</t>
  </si>
  <si>
    <t>Catch - Ladder Rack (F) Rubber</t>
  </si>
  <si>
    <t>Black Insulated Post</t>
  </si>
  <si>
    <t>Catch - Ladder Rack (M) Rubber</t>
  </si>
  <si>
    <t>Red Insulated Post</t>
  </si>
  <si>
    <t>Catch - Pole Storage Box</t>
  </si>
  <si>
    <t>Batt Box &amp; Strap</t>
  </si>
  <si>
    <t>Catch- Mini, Stove</t>
  </si>
  <si>
    <t>Plastic Corner Savers</t>
  </si>
  <si>
    <t>Catch- Mini, Wardrobe</t>
  </si>
  <si>
    <t>Bus Bar</t>
  </si>
  <si>
    <t xml:space="preserve">Catch Plates - Door </t>
  </si>
  <si>
    <t>ACC Socket</t>
  </si>
  <si>
    <t>Clevis - Tailgate Suspension silver</t>
  </si>
  <si>
    <t>Light -Swivel White light 250mm</t>
  </si>
  <si>
    <t>Door Handle Plates</t>
  </si>
  <si>
    <t>Light -260mm LED Light</t>
  </si>
  <si>
    <t>Door Locks</t>
  </si>
  <si>
    <t>Light -510mm LED Light</t>
  </si>
  <si>
    <t>Eyenut  - Tailgate M8 S/S</t>
  </si>
  <si>
    <t>Reflectors</t>
  </si>
  <si>
    <t>Handles Black</t>
  </si>
  <si>
    <t>Maxifuse Holder</t>
  </si>
  <si>
    <t>Handrail Cap 32mm</t>
  </si>
  <si>
    <t>Maxifuse 60A</t>
  </si>
  <si>
    <t xml:space="preserve">Hinge - Tent Frame </t>
  </si>
  <si>
    <t>Switch Door Light</t>
  </si>
  <si>
    <t>Hinge - Tent Frame to Roof</t>
  </si>
  <si>
    <t>Tent pole box latch</t>
  </si>
  <si>
    <t>Hinges -  Fridge 40mm</t>
  </si>
  <si>
    <t xml:space="preserve">Eye Terminals 1st 6mm </t>
  </si>
  <si>
    <t>Hinges - Ladder</t>
  </si>
  <si>
    <t>Tailgate Pins - S bracket</t>
  </si>
  <si>
    <t>Hinges - Sink/Drainer 40mm</t>
  </si>
  <si>
    <t>Door Alarm - Buzzer</t>
  </si>
  <si>
    <t>Hinges - Stove/Sink 75mm</t>
  </si>
  <si>
    <t xml:space="preserve">Door  Alarm - switch mercury </t>
  </si>
  <si>
    <t>Internal Ladder Rollers</t>
  </si>
  <si>
    <r>
      <t xml:space="preserve">Black strut rubber </t>
    </r>
    <r>
      <rPr>
        <sz val="8"/>
        <color theme="1"/>
        <rFont val="Calibri"/>
        <family val="2"/>
        <scheme val="minor"/>
      </rPr>
      <t>(+1 2nd Fridge Slide)</t>
    </r>
  </si>
  <si>
    <t>Drawers</t>
  </si>
  <si>
    <t>Water Pump</t>
  </si>
  <si>
    <t>OJOP - Handrail &amp; Hook</t>
  </si>
  <si>
    <t>Water Filter</t>
  </si>
  <si>
    <t>OJOP - Roof  &amp; Hook</t>
  </si>
  <si>
    <t>Parking Point (Stove)</t>
  </si>
  <si>
    <t>OJOP - Tailgate &amp; Hook</t>
  </si>
  <si>
    <t>Faucet Bush * New Camper</t>
  </si>
  <si>
    <t>Roof Strap</t>
  </si>
  <si>
    <t>16mm Rubber Cap</t>
  </si>
  <si>
    <t xml:space="preserve">Strut - Door (430) </t>
  </si>
  <si>
    <t>Tank strap clip</t>
  </si>
  <si>
    <t>Strut - Roof</t>
  </si>
  <si>
    <t>Tank Sender censer</t>
  </si>
  <si>
    <t>Strut - Tent Frame/Roof (505)</t>
  </si>
  <si>
    <t>Tank Gauge</t>
  </si>
  <si>
    <t>Strut - Wardrobe Door (315)</t>
  </si>
  <si>
    <t>Water Inlet &amp; Brass Reducer</t>
  </si>
  <si>
    <t>Strut Plate IN Door</t>
  </si>
  <si>
    <t>Brass elbows &amp; 4 Washers</t>
  </si>
  <si>
    <t>Strut Plate OUT  Door</t>
  </si>
  <si>
    <t xml:space="preserve">Grommet </t>
  </si>
  <si>
    <t>Tent Frame Strap</t>
  </si>
  <si>
    <t>Joiner</t>
  </si>
  <si>
    <t>Tool Clips</t>
  </si>
  <si>
    <t>Washers (Brass Elbow)</t>
  </si>
  <si>
    <r>
      <t xml:space="preserve">Turnbuckle - Tailgate 8mm </t>
    </r>
    <r>
      <rPr>
        <sz val="9"/>
        <color theme="1"/>
        <rFont val="Calibri"/>
        <family val="2"/>
        <scheme val="minor"/>
      </rPr>
      <t>middle</t>
    </r>
  </si>
  <si>
    <t>Tent Poles- short spigot</t>
  </si>
  <si>
    <t>Stove</t>
  </si>
  <si>
    <t xml:space="preserve">Keys </t>
  </si>
  <si>
    <t>LPG POL Regulator</t>
  </si>
  <si>
    <t>Other - (fitout pick)</t>
  </si>
  <si>
    <t>LPG Hose 1000 &amp; Parking point</t>
  </si>
  <si>
    <t>Decals (door)</t>
  </si>
  <si>
    <t>Brass Nipple - Stove</t>
  </si>
  <si>
    <t>Logo (Roof/Tailgate)</t>
  </si>
  <si>
    <t>Coupling - Quick Connect (Stove)</t>
  </si>
  <si>
    <t>Tent</t>
  </si>
  <si>
    <t>PLUMBING</t>
  </si>
  <si>
    <t>Water Tank 75l</t>
  </si>
  <si>
    <t>Deluxe Safe</t>
  </si>
  <si>
    <t>Foam Mattress  S</t>
  </si>
  <si>
    <t>Plush Mattress C/P</t>
  </si>
  <si>
    <t xml:space="preserve">Ultimate Mattress </t>
  </si>
  <si>
    <t>Solar Panels 2x Flexi  175W S/C or 215W C/P</t>
  </si>
  <si>
    <t>Solar Controller</t>
  </si>
  <si>
    <t>Battery Monitor  100s  S/C/P  or 400s P</t>
  </si>
  <si>
    <t>DC-DC charger  Lithium   25L/ 25X /60  S/C/P</t>
  </si>
  <si>
    <t>Smarttek S/C/P Duoetto P Hydronic P</t>
  </si>
  <si>
    <t>LED Bedroom reading lights (2) USB</t>
  </si>
  <si>
    <t>S/C/P</t>
  </si>
  <si>
    <t>LED Strip Light - Dimmable  P x 3</t>
  </si>
  <si>
    <t>Lrg x 1 sm x 2</t>
  </si>
  <si>
    <t>LED strip light –  Yellow/white S/C</t>
  </si>
  <si>
    <t xml:space="preserve"> lrg x 1 smx 2</t>
  </si>
  <si>
    <t>5000-10002</t>
  </si>
  <si>
    <t>Safety Dave Fan</t>
  </si>
  <si>
    <t>Socket -Accessory</t>
  </si>
  <si>
    <t xml:space="preserve">Socket -USB Double </t>
  </si>
  <si>
    <t>81168/25</t>
  </si>
  <si>
    <t>Socket Double</t>
  </si>
  <si>
    <t>Inverter:  600W, 1000W, 2000W, 3000W</t>
  </si>
  <si>
    <t>KTHTA01-1OUTW12V</t>
  </si>
  <si>
    <t>Diesel Space heater -Webasto - cut pipe   S/C/P</t>
  </si>
  <si>
    <t>Lithium Battery  100s/170ah/200/300</t>
  </si>
  <si>
    <t>MKII or Extreme</t>
  </si>
  <si>
    <r>
      <t xml:space="preserve">Max Trax Mounting pins (check brand) + </t>
    </r>
    <r>
      <rPr>
        <sz val="9"/>
        <color rgb="FF000000"/>
        <rFont val="Calibri"/>
        <family val="2"/>
      </rPr>
      <t>2 ladder locks</t>
    </r>
  </si>
  <si>
    <r>
      <t xml:space="preserve">Garbage bag + </t>
    </r>
    <r>
      <rPr>
        <sz val="9"/>
        <color rgb="FFFF0000"/>
        <rFont val="Calibri"/>
        <family val="2"/>
      </rPr>
      <t xml:space="preserve">Bungee hoops &amp; loops </t>
    </r>
  </si>
  <si>
    <t>Mounting Reinforcement plates</t>
  </si>
  <si>
    <t>Pegs</t>
  </si>
  <si>
    <t>1101TLALS</t>
  </si>
  <si>
    <t>Tent poles lrg</t>
  </si>
  <si>
    <t>GR6SPRLS</t>
  </si>
  <si>
    <t>Ropes</t>
  </si>
  <si>
    <r>
      <t xml:space="preserve">Travel Buddy &amp; </t>
    </r>
    <r>
      <rPr>
        <sz val="9"/>
        <color rgb="FFFF0000"/>
        <rFont val="Calibri"/>
        <family val="2"/>
      </rPr>
      <t>Grey Anderson plug</t>
    </r>
  </si>
  <si>
    <t>P Clip  3/8</t>
  </si>
  <si>
    <t>Plastic Drawers</t>
  </si>
  <si>
    <t xml:space="preserve">Anderson Plug - grey </t>
  </si>
  <si>
    <t>Battery Charger Lithium  15/25/50</t>
  </si>
  <si>
    <t>Red Anderson Plug for external solar panel &amp; cover</t>
  </si>
  <si>
    <r>
      <t xml:space="preserve">Bed Extention  - </t>
    </r>
    <r>
      <rPr>
        <sz val="10"/>
        <color theme="1"/>
        <rFont val="Calibri"/>
        <family val="2"/>
        <scheme val="minor"/>
      </rPr>
      <t xml:space="preserve">2 bungee hoops &amp; loops &amp; 3 Hinges 50mm &amp; 2 x toggles </t>
    </r>
  </si>
  <si>
    <t>Quick Awning - 2 x press studs</t>
  </si>
  <si>
    <t xml:space="preserve">Shower - 4 x bungee hoops &amp; loops </t>
  </si>
  <si>
    <t>Uright bushman fridge   65L  or 85L or 35L  C/P</t>
  </si>
  <si>
    <t xml:space="preserve">Drafts skirt - 8 x press studs </t>
  </si>
  <si>
    <t>Folding Sink  P</t>
  </si>
  <si>
    <t>2 way soft lights  2x white light 3 x on on switch P</t>
  </si>
  <si>
    <t>storage pockets  S/C/P</t>
  </si>
  <si>
    <t>Porta potti &amp; slide 345</t>
  </si>
  <si>
    <t>Bike rack</t>
  </si>
  <si>
    <t>240v power  P</t>
  </si>
  <si>
    <t>stove  Dom/Eno/Hybrid/Westinghouse</t>
  </si>
  <si>
    <t xml:space="preserve">Shelf Slider - Pantry </t>
  </si>
  <si>
    <t>Shelf Slider - Tool</t>
  </si>
  <si>
    <t>kg</t>
  </si>
  <si>
    <t xml:space="preserve">Single Cab Camper </t>
  </si>
  <si>
    <t>Extra Cab Camper</t>
  </si>
  <si>
    <t xml:space="preserve">Dual Cab Camper </t>
  </si>
  <si>
    <t>kitchen drawer</t>
  </si>
  <si>
    <t>tool drawer</t>
  </si>
  <si>
    <t>fishing rod storage</t>
  </si>
  <si>
    <t>New weights 2024</t>
  </si>
  <si>
    <t>2nd fridge slide</t>
  </si>
  <si>
    <t>shelf above tool drawer</t>
  </si>
  <si>
    <t>DC Roof 59.5kg</t>
  </si>
  <si>
    <t>hide away safe</t>
  </si>
  <si>
    <t>The Plush Innerspring mattress is 15.6 kg</t>
  </si>
  <si>
    <t>The ultimate Innerspring mattress is 21.5kg</t>
  </si>
  <si>
    <t>slide out table</t>
  </si>
  <si>
    <t>roof insulation</t>
  </si>
  <si>
    <t>bed extension</t>
  </si>
  <si>
    <t>bed head</t>
  </si>
  <si>
    <t>Foam</t>
  </si>
  <si>
    <t>plush mattress</t>
  </si>
  <si>
    <t>Plush</t>
  </si>
  <si>
    <t xml:space="preserve"> Ultimate</t>
  </si>
  <si>
    <t>ultimate</t>
  </si>
  <si>
    <t>Plush Ex</t>
  </si>
  <si>
    <t>Ult Extra</t>
  </si>
  <si>
    <t>185W Flexi solar panels x 2</t>
  </si>
  <si>
    <t>Stove frame new</t>
  </si>
  <si>
    <t>dc-dc  1.5</t>
  </si>
  <si>
    <t>Cooktop</t>
  </si>
  <si>
    <t>Mattresses</t>
  </si>
  <si>
    <t>Battery monitor</t>
  </si>
  <si>
    <t>Joolca hottap</t>
  </si>
  <si>
    <t>Joolca hottap fitted</t>
  </si>
  <si>
    <t>Ult Pillow</t>
  </si>
  <si>
    <t>reading lights x 2</t>
  </si>
  <si>
    <t>kitchen light</t>
  </si>
  <si>
    <t>fan</t>
  </si>
  <si>
    <t>socket single</t>
  </si>
  <si>
    <t>socket double</t>
  </si>
  <si>
    <t>submersible pump</t>
  </si>
  <si>
    <t>inverter 300</t>
  </si>
  <si>
    <t>(Normal foam underlay is 1.3 kg)</t>
  </si>
  <si>
    <t>inverter 600</t>
  </si>
  <si>
    <t>Diesel heater</t>
  </si>
  <si>
    <t>AGM 130</t>
  </si>
  <si>
    <t>Lithium 100</t>
  </si>
  <si>
    <t>Lithium 140</t>
  </si>
  <si>
    <t>Travel Buddy</t>
  </si>
  <si>
    <t>quick</t>
  </si>
  <si>
    <t>plates</t>
  </si>
  <si>
    <t xml:space="preserve">new Hydronic heater/HW box setup </t>
  </si>
  <si>
    <t>10.50kg</t>
  </si>
  <si>
    <t>howe ten t</t>
  </si>
  <si>
    <t>checker plate</t>
  </si>
  <si>
    <t>battery monitor</t>
  </si>
  <si>
    <t>firewood rack</t>
  </si>
  <si>
    <t>Pod</t>
  </si>
  <si>
    <t>maxtrax</t>
  </si>
  <si>
    <t>garbage bag</t>
  </si>
  <si>
    <t xml:space="preserve">Bike rack </t>
  </si>
  <si>
    <t>24kg</t>
  </si>
  <si>
    <t>gas bottle</t>
  </si>
  <si>
    <t>New Pop Up Sink 500g</t>
  </si>
  <si>
    <t>Lrg Awning 5kg</t>
  </si>
  <si>
    <t>shower tent</t>
  </si>
  <si>
    <t>quick awning</t>
  </si>
  <si>
    <t xml:space="preserve">New Toilet Slide Bracket &amp; Slides </t>
  </si>
  <si>
    <t>7.5kg</t>
  </si>
  <si>
    <t>tropical awning</t>
  </si>
  <si>
    <t>Water</t>
  </si>
  <si>
    <t>10kg</t>
  </si>
  <si>
    <t>walls</t>
  </si>
  <si>
    <t>mesh walls</t>
  </si>
  <si>
    <r>
      <t>Dimensions for bike rack are as follows, 2 boxes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L 950mm W400mm H 250mm weight is 21kg</t>
    </r>
  </si>
  <si>
    <t>draft skirt</t>
  </si>
  <si>
    <r>
      <t>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L 1600mm W 85 H 50 weight 5kg.</t>
    </r>
  </si>
  <si>
    <t>Legs</t>
  </si>
  <si>
    <t>Gas bottle Bracket</t>
  </si>
  <si>
    <t>Gas bottle bracket</t>
  </si>
  <si>
    <t>Estimated Total Weight of Camper (unloaded)</t>
  </si>
  <si>
    <t>Colour:</t>
  </si>
  <si>
    <t>Area</t>
  </si>
  <si>
    <t>Name</t>
  </si>
  <si>
    <t>Made</t>
  </si>
  <si>
    <t>In Trailer</t>
  </si>
  <si>
    <t>Returned</t>
  </si>
  <si>
    <t>Fitted</t>
  </si>
  <si>
    <t>Doors</t>
  </si>
  <si>
    <t>Door Frames</t>
  </si>
  <si>
    <t>Door skins</t>
  </si>
  <si>
    <t>Door Braces</t>
  </si>
  <si>
    <t>Pantry &amp; Pot</t>
  </si>
  <si>
    <t>2nd  Pantry</t>
  </si>
  <si>
    <t>Tool</t>
  </si>
  <si>
    <t>Vertical Pantry</t>
  </si>
  <si>
    <t>Fridge</t>
  </si>
  <si>
    <t>Fridge Slide</t>
  </si>
  <si>
    <t>Fridge Tray</t>
  </si>
  <si>
    <t>Sink base</t>
  </si>
  <si>
    <t>drainer</t>
  </si>
  <si>
    <t>Drainer catch</t>
  </si>
  <si>
    <t>Gas hose mount</t>
  </si>
  <si>
    <t>Internal</t>
  </si>
  <si>
    <t xml:space="preserve">Internal Ladder  </t>
  </si>
  <si>
    <t xml:space="preserve">Ladder Hoop  </t>
  </si>
  <si>
    <t>Slide out Table</t>
  </si>
  <si>
    <t>Bed sheets</t>
  </si>
  <si>
    <t xml:space="preserve">Bed Extension DC </t>
  </si>
  <si>
    <t>Tailgate</t>
  </si>
  <si>
    <t>Garbage track</t>
  </si>
  <si>
    <t>Rope track – tailgate</t>
  </si>
  <si>
    <t>Ropetrack -  tailgate internal</t>
  </si>
  <si>
    <t>Ropetrack - wall 1</t>
  </si>
  <si>
    <t>Roof</t>
  </si>
  <si>
    <t xml:space="preserve">Rope track  - roof </t>
  </si>
  <si>
    <t xml:space="preserve">Standard Tent Frames </t>
  </si>
  <si>
    <t>Insulated Tent frames</t>
  </si>
  <si>
    <t>Fittings</t>
  </si>
  <si>
    <t>Electric Box</t>
  </si>
  <si>
    <t>Front Sheet - checkerplate</t>
  </si>
  <si>
    <t>Front Sheet if no checker plate</t>
  </si>
  <si>
    <t>Shower track</t>
  </si>
  <si>
    <t>Joolca  - Panel and guard</t>
  </si>
  <si>
    <t>Quick Awning track</t>
  </si>
  <si>
    <t>Pole Storage DC Only</t>
  </si>
  <si>
    <t xml:space="preserve">Tailgate </t>
  </si>
  <si>
    <t xml:space="preserve">Ojop Plates X 4 </t>
  </si>
  <si>
    <t>Canoe Rack  X 2</t>
  </si>
  <si>
    <t xml:space="preserve">Inverter Bracket </t>
  </si>
  <si>
    <t>85L Fridge Brackets x 2</t>
  </si>
  <si>
    <t xml:space="preserve">New Caddy. Roll Holder, divider plate </t>
  </si>
  <si>
    <t>New Roof Console</t>
  </si>
  <si>
    <t>Display face 2000/3000</t>
  </si>
  <si>
    <t>Display Face back - inverter only</t>
  </si>
  <si>
    <t>Inverter Plate - 600, 1000, 1500 only</t>
  </si>
  <si>
    <t>Hybrid Stove</t>
  </si>
  <si>
    <t>Shelf Slider for Pantry Drawer</t>
  </si>
  <si>
    <t>Shelf Slider for Tool drawer</t>
  </si>
  <si>
    <t xml:space="preserve">Powder Coating pre check list - Dents  - Scratches </t>
  </si>
  <si>
    <t>Date</t>
  </si>
  <si>
    <t xml:space="preserve">Before Check </t>
  </si>
  <si>
    <t>Signed</t>
  </si>
  <si>
    <t xml:space="preserve">Return check </t>
  </si>
  <si>
    <t>Notes</t>
  </si>
  <si>
    <t>Horsford</t>
  </si>
  <si>
    <t>Keith</t>
  </si>
  <si>
    <t>Robinson</t>
  </si>
  <si>
    <t>Parker</t>
  </si>
  <si>
    <t>Pollock</t>
  </si>
  <si>
    <t>Holmberg</t>
  </si>
  <si>
    <t>Sullivan</t>
  </si>
  <si>
    <t>Tynan</t>
  </si>
  <si>
    <t>Spicer</t>
  </si>
  <si>
    <t>Adcock</t>
  </si>
  <si>
    <t>O'Rourke</t>
  </si>
  <si>
    <t>Cattermole</t>
  </si>
  <si>
    <t>Read</t>
  </si>
  <si>
    <t xml:space="preserve">Dean </t>
  </si>
  <si>
    <t>Lawford</t>
  </si>
  <si>
    <t>Oxman</t>
  </si>
  <si>
    <t>Hourigan</t>
  </si>
  <si>
    <t>Finn</t>
  </si>
  <si>
    <t>Turner</t>
  </si>
  <si>
    <t>Kinniff</t>
  </si>
  <si>
    <t>Hampton</t>
  </si>
  <si>
    <t>Enbom</t>
  </si>
  <si>
    <t>Elliott</t>
  </si>
  <si>
    <t>Kindellan</t>
  </si>
  <si>
    <t>Worthy</t>
  </si>
  <si>
    <t>Check all welds</t>
  </si>
  <si>
    <t xml:space="preserve">Check all holes drilled </t>
  </si>
  <si>
    <t>No kerf on any welds/holes</t>
  </si>
  <si>
    <t>check for any scratches on all components</t>
  </si>
  <si>
    <t>No loose materials inside camper body</t>
  </si>
  <si>
    <t>Sept</t>
  </si>
  <si>
    <t>Oct</t>
  </si>
  <si>
    <t>Dec</t>
  </si>
  <si>
    <t>Jan</t>
  </si>
  <si>
    <t>Feb</t>
  </si>
  <si>
    <t>Mar</t>
  </si>
  <si>
    <t>Nov</t>
  </si>
  <si>
    <t xml:space="preserve">Option List:  Future Orders </t>
  </si>
  <si>
    <t>Hyland</t>
  </si>
  <si>
    <t>Noonan</t>
  </si>
  <si>
    <t>Rogers</t>
  </si>
  <si>
    <t>Northhausen</t>
  </si>
  <si>
    <t>Christie</t>
  </si>
  <si>
    <t>French</t>
  </si>
  <si>
    <t>Demo</t>
  </si>
  <si>
    <t xml:space="preserve">Aluminium slide out kitchen storage drawer </t>
  </si>
  <si>
    <t>Large slide out aluminium tool drawer</t>
  </si>
  <si>
    <t xml:space="preserve">2nd tilting fridge slide </t>
  </si>
  <si>
    <t>Fishing rod storage box</t>
  </si>
  <si>
    <t xml:space="preserve">Shelf above tool drawer </t>
  </si>
  <si>
    <t>Tie down rails</t>
  </si>
  <si>
    <t>Deluxe HideAwaySafe</t>
  </si>
  <si>
    <t>Shelf below internal ladder</t>
  </si>
  <si>
    <t>Integrated tent roof insulation panels</t>
  </si>
  <si>
    <t xml:space="preserve">Innerspring mattress Plush (140mm)               2030mm/1950mm     </t>
  </si>
  <si>
    <t>Innerspring mattress Ultimate P/Top,160mm)       2030mm/1950mm</t>
  </si>
  <si>
    <t>Oates Drawers</t>
  </si>
  <si>
    <t xml:space="preserve">Firewood rack     </t>
  </si>
  <si>
    <t>Mount for MaxTrax on Firewood rack</t>
  </si>
  <si>
    <t>Garbage bag</t>
  </si>
  <si>
    <t>4kg gas bottle bracket</t>
  </si>
  <si>
    <t xml:space="preserve">Ladder Handrail </t>
  </si>
  <si>
    <t>Battery Charger Access Port</t>
  </si>
  <si>
    <t>Fitting Fridge</t>
  </si>
  <si>
    <t xml:space="preserve">Awning Options (see back) </t>
  </si>
  <si>
    <t>Electrical:</t>
  </si>
  <si>
    <t>LED Bedroom reading lights (2)</t>
  </si>
  <si>
    <t xml:space="preserve">LED strip light – Kitchen </t>
  </si>
  <si>
    <t>Personal Fan</t>
  </si>
  <si>
    <t xml:space="preserve">Sockets Front               Single -     Accessory     USB     </t>
  </si>
  <si>
    <t>Socket Rear                   Double - Acc &amp;USB</t>
  </si>
  <si>
    <t>Submersible Water pump (12V)</t>
  </si>
  <si>
    <t>Battery upgrade to 120ah</t>
  </si>
  <si>
    <t>Battery Monitor upgrade</t>
  </si>
  <si>
    <t>DC-DC Charger (25amp)</t>
  </si>
  <si>
    <t>Inverter:      Pure Sinewave  300W</t>
  </si>
  <si>
    <t>Inverter:      Pure Sinewave  600W</t>
  </si>
  <si>
    <t>Inverter: Modified S/wave 600W</t>
  </si>
  <si>
    <t xml:space="preserve">Solar Panel -200W     </t>
  </si>
  <si>
    <t xml:space="preserve">Solar Panels - 2x150w </t>
  </si>
  <si>
    <t xml:space="preserve">                                 - Digital TV Box</t>
  </si>
  <si>
    <t>Diesel Space heater -Webasto</t>
  </si>
  <si>
    <t>240V supplied to camper</t>
  </si>
  <si>
    <t>Joolca Hot water unit - fitted</t>
  </si>
  <si>
    <t>Total Cost of Options</t>
  </si>
  <si>
    <t>Single Cab Camper</t>
  </si>
  <si>
    <t xml:space="preserve">Awning options   </t>
  </si>
  <si>
    <t xml:space="preserve">Canvas wall     </t>
  </si>
  <si>
    <t xml:space="preserve">Flywire wall             </t>
  </si>
  <si>
    <t xml:space="preserve">Door                                      </t>
  </si>
  <si>
    <t xml:space="preserve">Door with flywire      </t>
  </si>
  <si>
    <t>Rear window external awning</t>
  </si>
  <si>
    <t>Plastic screen for rear window</t>
  </si>
  <si>
    <t>Windows       (Available with zip either inside or out)</t>
  </si>
  <si>
    <t xml:space="preserve">                  3’ X 3’ </t>
  </si>
  <si>
    <t xml:space="preserve">                  3’ X 5’ </t>
  </si>
  <si>
    <t xml:space="preserve">                  4’ X 5’ </t>
  </si>
  <si>
    <t xml:space="preserve">Total </t>
  </si>
  <si>
    <r>
      <t xml:space="preserve">             (</t>
    </r>
    <r>
      <rPr>
        <i/>
        <sz val="10"/>
        <color indexed="8"/>
        <rFont val="Calibri"/>
        <family val="2"/>
      </rPr>
      <t xml:space="preserve">Fridge side)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(</t>
    </r>
    <r>
      <rPr>
        <i/>
        <sz val="10"/>
        <color indexed="8"/>
        <rFont val="Calibri"/>
        <family val="2"/>
      </rPr>
      <t xml:space="preserve"> Tailgate side)</t>
    </r>
  </si>
  <si>
    <t>faucet (cold)</t>
  </si>
  <si>
    <t>bay</t>
  </si>
  <si>
    <t>S</t>
  </si>
  <si>
    <t>f</t>
  </si>
  <si>
    <t>Bay 1</t>
  </si>
  <si>
    <t>Bay 2</t>
  </si>
  <si>
    <t>Bay 3</t>
  </si>
  <si>
    <t>Bay 4</t>
  </si>
  <si>
    <t>bay 5</t>
  </si>
  <si>
    <t>Bay 1 stock</t>
  </si>
  <si>
    <t>Bay 2 Stock</t>
  </si>
  <si>
    <t xml:space="preserve">Bay 3 Stock </t>
  </si>
  <si>
    <t>etc</t>
  </si>
  <si>
    <t>s = stock on shelf</t>
  </si>
  <si>
    <t>Bays picked separately</t>
  </si>
  <si>
    <t>Bench -Kitchen SS (longer)</t>
  </si>
  <si>
    <t>Shelf Slider: Pantry Drawer</t>
  </si>
  <si>
    <t>Shelf Slider: Tool Drawer</t>
  </si>
  <si>
    <t>Stove Cover plate ( Eno)</t>
  </si>
  <si>
    <r>
      <t xml:space="preserve">Porta Potti Slide </t>
    </r>
    <r>
      <rPr>
        <i/>
        <sz val="11"/>
        <color rgb="FF000000"/>
        <rFont val="Calibri"/>
        <family val="2"/>
      </rPr>
      <t>(for Thetford 345)</t>
    </r>
  </si>
  <si>
    <r>
      <rPr>
        <b/>
        <sz val="12"/>
        <color rgb="FF000000"/>
        <rFont val="Arial"/>
        <family val="2"/>
      </rPr>
      <t>Address:</t>
    </r>
    <r>
      <rPr>
        <sz val="12"/>
        <color rgb="FF000000"/>
        <rFont val="Arial"/>
        <family val="2"/>
      </rPr>
      <t xml:space="preserve"> …........................................................................................................</t>
    </r>
  </si>
  <si>
    <r>
      <rPr>
        <b/>
        <sz val="12"/>
        <color rgb="FF000000"/>
        <rFont val="Arial"/>
        <family val="2"/>
      </rPr>
      <t>Vehicle:</t>
    </r>
    <r>
      <rPr>
        <sz val="12"/>
        <color rgb="FF000000"/>
        <rFont val="Arial"/>
        <family val="2"/>
      </rPr>
      <t xml:space="preserve">   ….................................................</t>
    </r>
  </si>
  <si>
    <r>
      <rPr>
        <b/>
        <sz val="12"/>
        <color rgb="FF000000"/>
        <rFont val="Arial"/>
        <family val="2"/>
      </rPr>
      <t xml:space="preserve">Ph.2: </t>
    </r>
    <r>
      <rPr>
        <sz val="12"/>
        <color rgb="FF000000"/>
        <rFont val="Arial"/>
        <family val="2"/>
      </rPr>
      <t xml:space="preserve"> …..........................</t>
    </r>
  </si>
  <si>
    <r>
      <rPr>
        <b/>
        <sz val="12"/>
        <color rgb="FF000000"/>
        <rFont val="Arial"/>
        <family val="2"/>
      </rPr>
      <t>Ph.2:</t>
    </r>
    <r>
      <rPr>
        <sz val="12"/>
        <color rgb="FF000000"/>
        <rFont val="Arial"/>
        <family val="2"/>
      </rPr>
      <t xml:space="preserve">  …..........................</t>
    </r>
  </si>
  <si>
    <r>
      <t xml:space="preserve">Name: </t>
    </r>
    <r>
      <rPr>
        <sz val="11"/>
        <color rgb="FF000000"/>
        <rFont val="Arial"/>
        <family val="2"/>
      </rPr>
      <t xml:space="preserve"> …...............................................</t>
    </r>
    <r>
      <rPr>
        <sz val="10"/>
        <color rgb="FF000000"/>
        <rFont val="Arial"/>
        <family val="2"/>
      </rPr>
      <t>................</t>
    </r>
  </si>
  <si>
    <r>
      <rPr>
        <b/>
        <sz val="12"/>
        <color rgb="FF000000"/>
        <rFont val="Arial"/>
        <family val="2"/>
      </rPr>
      <t>Date:</t>
    </r>
    <r>
      <rPr>
        <sz val="12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>….........................</t>
    </r>
  </si>
  <si>
    <r>
      <rPr>
        <b/>
        <sz val="12"/>
        <color rgb="FF000000"/>
        <rFont val="Arial"/>
        <family val="2"/>
      </rPr>
      <t xml:space="preserve">Ph.1: </t>
    </r>
    <r>
      <rPr>
        <sz val="12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…................................</t>
    </r>
  </si>
  <si>
    <r>
      <rPr>
        <b/>
        <sz val="12"/>
        <color rgb="FF000000"/>
        <rFont val="Arial"/>
        <family val="2"/>
      </rPr>
      <t xml:space="preserve">Email: </t>
    </r>
    <r>
      <rPr>
        <sz val="11"/>
        <color rgb="FF000000"/>
        <rFont val="Arial"/>
        <family val="2"/>
      </rPr>
      <t>….......................................................</t>
    </r>
    <r>
      <rPr>
        <sz val="12"/>
        <color rgb="FF000000"/>
        <rFont val="Arial"/>
        <family val="2"/>
      </rPr>
      <t xml:space="preserve">  </t>
    </r>
  </si>
  <si>
    <t>Model:</t>
  </si>
  <si>
    <t>as changes in ladder/legs will incur an extra cost</t>
  </si>
  <si>
    <r>
      <t xml:space="preserve">Please provide the following measurements as soon as possible, </t>
    </r>
    <r>
      <rPr>
        <b/>
        <i/>
        <u/>
        <sz val="11"/>
        <color theme="1"/>
        <rFont val="Calibri"/>
        <family val="2"/>
        <scheme val="minor"/>
      </rPr>
      <t xml:space="preserve">no later than at the time of </t>
    </r>
  </si>
  <si>
    <r>
      <rPr>
        <b/>
        <i/>
        <u/>
        <sz val="11"/>
        <color theme="1"/>
        <rFont val="Calibri"/>
        <family val="2"/>
        <scheme val="minor"/>
      </rPr>
      <t xml:space="preserve">finalizing  your order </t>
    </r>
    <r>
      <rPr>
        <i/>
        <sz val="11"/>
        <color theme="1"/>
        <rFont val="Calibri"/>
        <family val="2"/>
        <scheme val="minor"/>
      </rPr>
      <t>so that we can commence building your camper and avoid any delays</t>
    </r>
  </si>
  <si>
    <r>
      <rPr>
        <b/>
        <i/>
        <u/>
        <sz val="11"/>
        <color theme="1"/>
        <rFont val="Calibri"/>
        <family val="2"/>
        <scheme val="minor"/>
      </rPr>
      <t>finalizing  your order</t>
    </r>
    <r>
      <rPr>
        <i/>
        <u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so that we can commence building your camper and avoid any delays</t>
    </r>
  </si>
  <si>
    <r>
      <t xml:space="preserve">Powdercoated Colour:   </t>
    </r>
    <r>
      <rPr>
        <i/>
        <sz val="11"/>
        <color rgb="FF000000"/>
        <rFont val="Calibri"/>
        <family val="2"/>
      </rPr>
      <t xml:space="preserve">From 1500         </t>
    </r>
    <r>
      <rPr>
        <sz val="12"/>
        <color rgb="FF000000"/>
        <rFont val="Calibri"/>
        <family val="2"/>
      </rPr>
      <t xml:space="preserve">                                            from     </t>
    </r>
  </si>
  <si>
    <t>Solar Panels 215W C/P</t>
  </si>
  <si>
    <t>Anderson plug for Ext. Solar Blanket</t>
  </si>
  <si>
    <t>Fridge Bushman  - Drawer DF30-HD</t>
  </si>
  <si>
    <t>Toilet Slide  4.5</t>
  </si>
  <si>
    <t>Stove with drainer 10.5 (Eno)</t>
  </si>
  <si>
    <t>Caddy 3.5</t>
  </si>
  <si>
    <t>Pantry 9</t>
  </si>
  <si>
    <t>Smarttek 7.5</t>
  </si>
  <si>
    <t>Slide out table  2</t>
  </si>
  <si>
    <r>
      <rPr>
        <b/>
        <sz val="12"/>
        <color rgb="FF000000"/>
        <rFont val="Arial"/>
        <family val="2"/>
      </rPr>
      <t>Name:</t>
    </r>
    <r>
      <rPr>
        <sz val="12"/>
        <color rgb="FF000000"/>
        <rFont val="Arial"/>
        <family val="2"/>
      </rPr>
      <t xml:space="preserve"> …...........................................................</t>
    </r>
  </si>
  <si>
    <r>
      <rPr>
        <b/>
        <sz val="12"/>
        <color rgb="FF000000"/>
        <rFont val="Arial"/>
        <family val="2"/>
      </rPr>
      <t>Address:</t>
    </r>
    <r>
      <rPr>
        <sz val="12"/>
        <color rgb="FF000000"/>
        <rFont val="Arial"/>
        <family val="2"/>
      </rPr>
      <t xml:space="preserve"> …...................................................................................................</t>
    </r>
  </si>
  <si>
    <r>
      <rPr>
        <b/>
        <sz val="12"/>
        <color rgb="FF000000"/>
        <rFont val="Arial"/>
        <family val="2"/>
      </rPr>
      <t xml:space="preserve">Email: </t>
    </r>
    <r>
      <rPr>
        <sz val="12"/>
        <color rgb="FF000000"/>
        <rFont val="Arial"/>
        <family val="2"/>
      </rPr>
      <t>…...................................................................</t>
    </r>
  </si>
  <si>
    <r>
      <rPr>
        <b/>
        <sz val="12"/>
        <color rgb="FF000000"/>
        <rFont val="Arial"/>
        <family val="2"/>
      </rPr>
      <t>Vehicle:</t>
    </r>
    <r>
      <rPr>
        <sz val="12"/>
        <color rgb="FF000000"/>
        <rFont val="Arial"/>
        <family val="2"/>
      </rPr>
      <t xml:space="preserve"> ............................................................</t>
    </r>
  </si>
  <si>
    <r>
      <rPr>
        <b/>
        <sz val="12"/>
        <color rgb="FF000000"/>
        <rFont val="Arial"/>
        <family val="2"/>
      </rPr>
      <t xml:space="preserve">Date  </t>
    </r>
    <r>
      <rPr>
        <sz val="12"/>
        <color rgb="FF000000"/>
        <rFont val="Arial"/>
        <family val="2"/>
      </rPr>
      <t>…............................</t>
    </r>
  </si>
  <si>
    <r>
      <rPr>
        <b/>
        <sz val="12"/>
        <color rgb="FF000000"/>
        <rFont val="Arial"/>
        <family val="2"/>
      </rPr>
      <t>Ph.1:</t>
    </r>
    <r>
      <rPr>
        <sz val="12"/>
        <color rgb="FF000000"/>
        <rFont val="Arial"/>
        <family val="2"/>
      </rPr>
      <t>….............................</t>
    </r>
  </si>
  <si>
    <t xml:space="preserve">   Date….................</t>
  </si>
  <si>
    <t>Shelf - Removeable</t>
  </si>
  <si>
    <t xml:space="preserve">Wardrobe Door </t>
  </si>
  <si>
    <t xml:space="preserve">Heater box, cover </t>
  </si>
  <si>
    <t>Internal ladder rail  - 1  DC Only</t>
  </si>
  <si>
    <t>Duetto Hot Water unit / Guard</t>
  </si>
  <si>
    <t xml:space="preserve">Solar Wind guard      Flexi    </t>
  </si>
  <si>
    <t>Potta Potti Slide &amp; Supports</t>
  </si>
  <si>
    <t>Tailgate ACC panel</t>
  </si>
  <si>
    <t>Tailgate ACC Cover</t>
  </si>
  <si>
    <t>Display face - 600/1000/1500</t>
  </si>
  <si>
    <t>Display Face  (ST)</t>
  </si>
  <si>
    <t>Hydronic Diesel HW / Guard</t>
  </si>
  <si>
    <t>Wiring Channel</t>
  </si>
  <si>
    <t>Hose Guide - Hydronic Only</t>
  </si>
  <si>
    <t>Tool Shelf side Blank Hydronic/Duetto`</t>
  </si>
  <si>
    <t>Shower Backs - Premium</t>
  </si>
  <si>
    <t xml:space="preserve">Eno Cover/Table </t>
  </si>
  <si>
    <t>Hybrid Cover</t>
  </si>
  <si>
    <t>Solbio - Organic Toilet Fluid</t>
  </si>
  <si>
    <r>
      <t xml:space="preserve">External 240V Power  </t>
    </r>
    <r>
      <rPr>
        <sz val="9"/>
        <color rgb="FF000000"/>
        <rFont val="Calibri"/>
        <family val="2"/>
      </rPr>
      <t xml:space="preserve"> 2x Power Points ( min.  2000W )</t>
    </r>
  </si>
  <si>
    <r>
      <t xml:space="preserve">Power Points x2 ( </t>
    </r>
    <r>
      <rPr>
        <sz val="9"/>
        <color rgb="FF000000"/>
        <rFont val="Calibri"/>
        <family val="2"/>
      </rPr>
      <t>min 2000W</t>
    </r>
    <r>
      <rPr>
        <sz val="11"/>
        <color indexed="8"/>
        <rFont val="Calibri"/>
        <family val="2"/>
      </rPr>
      <t>)</t>
    </r>
  </si>
  <si>
    <t>Instant Shower unit (smartek) on slide with pump and guard.</t>
  </si>
  <si>
    <t>Duoetto shower and hot water to sink</t>
  </si>
  <si>
    <t>Inverter upgrade 2000W</t>
  </si>
  <si>
    <t xml:space="preserve">Drawer Double Locking Slides Upgrade ( each) _ </t>
  </si>
  <si>
    <r>
      <t xml:space="preserve">Firewood rack / 'MaxTrax' carrier    </t>
    </r>
    <r>
      <rPr>
        <sz val="10"/>
        <color rgb="FF000000"/>
        <rFont val="Calibri"/>
        <family val="2"/>
      </rPr>
      <t>Brand/Model:  …........................</t>
    </r>
    <r>
      <rPr>
        <sz val="11"/>
        <color indexed="8"/>
        <rFont val="Calibri"/>
        <family val="2"/>
      </rPr>
      <t xml:space="preserve">                                                   </t>
    </r>
  </si>
  <si>
    <r>
      <t>Zips</t>
    </r>
    <r>
      <rPr>
        <sz val="9"/>
        <color theme="1"/>
        <rFont val="Calibri"/>
        <family val="2"/>
        <scheme val="minor"/>
      </rPr>
      <t xml:space="preserve">  (to add walls later)</t>
    </r>
  </si>
  <si>
    <t>Kitchen Side (LHS)</t>
  </si>
  <si>
    <t>Draft Skirt ( polyweave)</t>
  </si>
  <si>
    <t>Custom Sizes</t>
  </si>
  <si>
    <t xml:space="preserve">Length                                         </t>
  </si>
  <si>
    <t>Length       (L = 1900 or 2000mm)</t>
  </si>
  <si>
    <t xml:space="preserve">Powdercoated Colour:      White                                    </t>
  </si>
  <si>
    <t>Tray Length (Not inc headboard)</t>
  </si>
  <si>
    <t>External Width (outside to outside)</t>
  </si>
  <si>
    <t>Accessories - See Accessories Page</t>
  </si>
  <si>
    <t xml:space="preserve">• size: L 1845mm 310mmWx955mmH    </t>
  </si>
  <si>
    <t>• Tubular Frame aluminium construction</t>
  </si>
  <si>
    <t>• Profiled to camper</t>
  </si>
  <si>
    <t>• Powder coated</t>
  </si>
  <si>
    <t>• CentaFlex Hinge</t>
  </si>
  <si>
    <t>• 2 x Gas Struts for each Door</t>
  </si>
  <si>
    <t xml:space="preserve">• Matching Locks (2) keyed alike </t>
  </si>
  <si>
    <t>• Lighting on each door</t>
  </si>
  <si>
    <t>• Rubber Seal between pod/camper</t>
  </si>
  <si>
    <t>• Fully Welded Seams</t>
  </si>
  <si>
    <t>• Partition</t>
  </si>
  <si>
    <t>1900 x 310 $6,050</t>
  </si>
  <si>
    <t>Pod Shelf LHS $195</t>
  </si>
  <si>
    <t>400mm W $150</t>
  </si>
  <si>
    <t>Tyre Bracket LHS $200</t>
  </si>
  <si>
    <r>
      <rPr>
        <b/>
        <sz val="20"/>
        <color rgb="FF339966"/>
        <rFont val="Jumble"/>
      </rPr>
      <t>Tailgate Camper</t>
    </r>
    <r>
      <rPr>
        <b/>
        <sz val="24"/>
        <color rgb="FF339966"/>
        <rFont val="Calibri"/>
        <family val="2"/>
        <scheme val="minor"/>
      </rPr>
      <t xml:space="preserve"> Pod</t>
    </r>
  </si>
  <si>
    <t>• Fitting TGC Pod to Tray - Labour &amp; Consumable's</t>
  </si>
  <si>
    <t>• Open LHS     (265x75x16- Fits Tyre 31x10.5R)</t>
  </si>
  <si>
    <t>• Shelf RHS</t>
  </si>
  <si>
    <t>Travel Buddy (large) fitted</t>
  </si>
  <si>
    <t>Fridge Bushman DC85-X  Upright Upgrade ( Premium) ( including Stuctural changes)</t>
  </si>
  <si>
    <t>Fridge Bushman DC85-X  Structure Upgrade  ( Comfort)</t>
  </si>
  <si>
    <t xml:space="preserve">Fridge Bushman DC85-X upright </t>
  </si>
  <si>
    <t>Roof Rails</t>
  </si>
  <si>
    <t xml:space="preserve">Power Points extra </t>
  </si>
  <si>
    <t>Max Trax Recovery Boards - MKII (7kg)</t>
  </si>
  <si>
    <r>
      <t>Accessories Total -</t>
    </r>
    <r>
      <rPr>
        <i/>
        <sz val="12"/>
        <color rgb="FF339966"/>
        <rFont val="Calibri"/>
        <family val="2"/>
      </rPr>
      <t xml:space="preserve"> transfered to Order form</t>
    </r>
  </si>
  <si>
    <r>
      <t xml:space="preserve">Water Selector Tap </t>
    </r>
    <r>
      <rPr>
        <i/>
        <sz val="10"/>
        <color rgb="FF000000"/>
        <rFont val="Calibri"/>
        <family val="2"/>
      </rPr>
      <t xml:space="preserve"> </t>
    </r>
    <r>
      <rPr>
        <i/>
        <sz val="8"/>
        <color rgb="FF000000"/>
        <rFont val="Calibri"/>
        <family val="2"/>
      </rPr>
      <t>( For customer supplied 2nd ext. water  source  with pump)</t>
    </r>
  </si>
  <si>
    <t>Eno Stove cover Plate</t>
  </si>
  <si>
    <t>Ladder new with hoop - fitted</t>
  </si>
  <si>
    <t>PC- Jet Black pearl</t>
  </si>
  <si>
    <r>
      <rPr>
        <b/>
        <sz val="12"/>
        <color rgb="FF000000"/>
        <rFont val="Arial"/>
        <family val="2"/>
      </rPr>
      <t>Email:</t>
    </r>
    <r>
      <rPr>
        <sz val="12"/>
        <color rgb="FF000000"/>
        <rFont val="Arial"/>
        <family val="2"/>
      </rPr>
      <t>….........................................................</t>
    </r>
  </si>
  <si>
    <r>
      <rPr>
        <b/>
        <sz val="12"/>
        <color rgb="FF000000"/>
        <rFont val="Arial"/>
        <family val="2"/>
      </rPr>
      <t>Ph.1:</t>
    </r>
    <r>
      <rPr>
        <sz val="12"/>
        <color rgb="FF000000"/>
        <rFont val="Arial"/>
        <family val="2"/>
      </rPr>
      <t xml:space="preserve">  …......................</t>
    </r>
  </si>
  <si>
    <t>25amp new bracket only with 2 units</t>
  </si>
  <si>
    <t xml:space="preserve">Signature/email confirmation: </t>
  </si>
  <si>
    <t xml:space="preserve">Accessories </t>
  </si>
  <si>
    <t>Reg</t>
  </si>
  <si>
    <t>Unreg</t>
  </si>
  <si>
    <r>
      <t xml:space="preserve">     Pure Sinewave Inverter 3000W </t>
    </r>
    <r>
      <rPr>
        <sz val="9"/>
        <color rgb="FF000000"/>
        <rFont val="Calibri"/>
        <family val="2"/>
      </rPr>
      <t>(PP340L req)</t>
    </r>
  </si>
  <si>
    <t>Tank Red 5lt Fuel Tank                            Paid $43.50      Add fitting costs</t>
  </si>
  <si>
    <r>
      <rPr>
        <b/>
        <sz val="12"/>
        <color rgb="FF000000"/>
        <rFont val="Arial"/>
        <family val="2"/>
      </rPr>
      <t>Name:</t>
    </r>
    <r>
      <rPr>
        <sz val="12"/>
        <color rgb="FF000000"/>
        <rFont val="Arial"/>
        <family val="2"/>
      </rPr>
      <t>….................................................................</t>
    </r>
  </si>
  <si>
    <r>
      <rPr>
        <b/>
        <sz val="12"/>
        <color rgb="FF000000"/>
        <rFont val="Arial"/>
        <family val="2"/>
      </rPr>
      <t>Date</t>
    </r>
    <r>
      <rPr>
        <sz val="12"/>
        <color rgb="FF000000"/>
        <rFont val="Arial"/>
        <family val="2"/>
      </rPr>
      <t>: ….....................</t>
    </r>
  </si>
  <si>
    <t xml:space="preserve">                                                                     </t>
  </si>
  <si>
    <t>Tray Photo's</t>
  </si>
  <si>
    <t>Fridge Bushman 30L drawer fridge</t>
  </si>
  <si>
    <t>Fridge Bushman 35L-52L                          Fitting Extra Cost</t>
  </si>
  <si>
    <t>2 -way selector tap (RHS) - to switch between undertray tank and onboard water tank.   Customer to supply under tray tank with pump and tap)</t>
  </si>
  <si>
    <t>2. Quote Sent inc T &amp; C</t>
  </si>
  <si>
    <t xml:space="preserve">                              </t>
  </si>
  <si>
    <t>Names:</t>
  </si>
  <si>
    <t xml:space="preserve">Phone: </t>
  </si>
  <si>
    <t>Tick / PD/Date</t>
  </si>
  <si>
    <t xml:space="preserve">No. </t>
  </si>
  <si>
    <t>Email:</t>
  </si>
  <si>
    <t>Pod ordered:</t>
  </si>
  <si>
    <t>Tray ordered:</t>
  </si>
  <si>
    <t>Components Check</t>
  </si>
  <si>
    <t xml:space="preserve">     Estimated month of delivery</t>
  </si>
  <si>
    <t>332  E21-P</t>
  </si>
  <si>
    <t>Gross / Maskay</t>
  </si>
  <si>
    <t>E21-P</t>
  </si>
  <si>
    <t>50x</t>
  </si>
  <si>
    <t>MKII</t>
  </si>
  <si>
    <t>65-30</t>
  </si>
  <si>
    <t>eno</t>
  </si>
  <si>
    <t>shelf coffee maker</t>
  </si>
  <si>
    <t>Reinforcing plates</t>
  </si>
  <si>
    <t>Diesel Straw</t>
  </si>
  <si>
    <t>Aux Diesel Tank</t>
  </si>
  <si>
    <t xml:space="preserve">Tray Size                               </t>
  </si>
  <si>
    <t xml:space="preserve">                                      GVM</t>
  </si>
  <si>
    <t>Accessory socket</t>
  </si>
  <si>
    <t>5. Final check email</t>
  </si>
  <si>
    <t xml:space="preserve">     30% Payment made</t>
  </si>
  <si>
    <t xml:space="preserve">     Final Order form signed </t>
  </si>
  <si>
    <t xml:space="preserve">     Invoices and Statement sent</t>
  </si>
  <si>
    <t>6.  Fitout letter/checklist sent</t>
  </si>
  <si>
    <t xml:space="preserve">    Orders for suppliers/ Canvas Done</t>
  </si>
  <si>
    <t xml:space="preserve">    Intial Deposit received </t>
  </si>
  <si>
    <t xml:space="preserve">    Initial Deposit receiptSent</t>
  </si>
  <si>
    <t xml:space="preserve">     Order form signed      </t>
  </si>
  <si>
    <t xml:space="preserve">    Final Statement sent</t>
  </si>
  <si>
    <t xml:space="preserve">    Fit out date </t>
  </si>
  <si>
    <t xml:space="preserve">    Followup</t>
  </si>
  <si>
    <t xml:space="preserve">     Paperwork for Floor completed</t>
  </si>
  <si>
    <t>Pod/Tray notes</t>
  </si>
  <si>
    <t>Wiring</t>
  </si>
  <si>
    <t xml:space="preserve">Maxtrax Pins </t>
  </si>
  <si>
    <t>4  Progress report   - when to sent- earlier? what info</t>
  </si>
  <si>
    <t xml:space="preserve">     Another?   We are on track for … Or different?</t>
  </si>
  <si>
    <t xml:space="preserve">P/C  Options:    add Tool drawer,  remove wall 3 </t>
  </si>
  <si>
    <t>Completed</t>
  </si>
  <si>
    <t>y</t>
  </si>
  <si>
    <r>
      <t xml:space="preserve">Notes:  </t>
    </r>
    <r>
      <rPr>
        <b/>
        <sz val="12"/>
        <color theme="1"/>
        <rFont val="Calibri"/>
        <family val="2"/>
        <scheme val="minor"/>
      </rPr>
      <t xml:space="preserve"> Header: Em. or P/c</t>
    </r>
  </si>
  <si>
    <t>3. Welcome letter/accessory list sent/ Prep</t>
  </si>
  <si>
    <t xml:space="preserve">    Slide out Caddy info sent</t>
  </si>
  <si>
    <t>Max Trax Recovery Boards -Light (4kg) for lighter 4 x 4 vehicles</t>
  </si>
  <si>
    <t>Max Trax Pins - MKII or Extreme</t>
  </si>
  <si>
    <t>Shower head, hose, head holder</t>
  </si>
  <si>
    <t>Hydronic/Duoetto</t>
  </si>
  <si>
    <t>holder - Smarttex</t>
  </si>
  <si>
    <t>Gross / Mackay</t>
  </si>
  <si>
    <t>Smarttek S/C/P  Hose, shower head, holder</t>
  </si>
  <si>
    <t xml:space="preserve"> lrg x 2 smx 2</t>
  </si>
  <si>
    <t xml:space="preserve"> lrg x 1</t>
  </si>
  <si>
    <t>Fridge fitting /Straps</t>
  </si>
  <si>
    <t>Serial No sent</t>
  </si>
  <si>
    <t>Fitment info sent</t>
  </si>
  <si>
    <r>
      <rPr>
        <b/>
        <sz val="12"/>
        <color rgb="FF000000"/>
        <rFont val="Arial"/>
        <family val="2"/>
      </rPr>
      <t>Email 2</t>
    </r>
    <r>
      <rPr>
        <sz val="12"/>
        <color rgb="FF000000"/>
        <rFont val="Arial"/>
        <family val="2"/>
      </rPr>
      <t>:  …...................................</t>
    </r>
  </si>
  <si>
    <t>Hydronic Diesel Heater &amp; Hot water (sink/shower) Opt 1,2 or 3</t>
  </si>
  <si>
    <r>
      <t xml:space="preserve">      Pure Sinewave Inverter Upgrade to 1500W </t>
    </r>
    <r>
      <rPr>
        <sz val="9"/>
        <color rgb="FF000000"/>
        <rFont val="Calibri"/>
        <family val="2"/>
      </rPr>
      <t xml:space="preserve">(PP180L only) </t>
    </r>
  </si>
  <si>
    <t xml:space="preserve">Upgrade to PP180L </t>
  </si>
  <si>
    <t xml:space="preserve">Induction Pots Camec Spacesaver </t>
  </si>
  <si>
    <t xml:space="preserve">Induction Pots - Morgs Honeycomb </t>
  </si>
  <si>
    <t>Widen    (W=1900mm) </t>
  </si>
  <si>
    <t>Hardwired</t>
  </si>
  <si>
    <t>ISI Bike Light/plate kit</t>
  </si>
  <si>
    <t>Safety Dave Camera -fitted</t>
  </si>
  <si>
    <r>
      <t xml:space="preserve">TGC Pod  </t>
    </r>
    <r>
      <rPr>
        <i/>
        <sz val="10"/>
        <color rgb="FF000000"/>
        <rFont val="Calibri"/>
        <family val="2"/>
      </rPr>
      <t>Please ask for specs                                                                                         from</t>
    </r>
  </si>
  <si>
    <r>
      <t>Clear View Mirror</t>
    </r>
    <r>
      <rPr>
        <i/>
        <sz val="11"/>
        <color rgb="FF000000"/>
        <rFont val="Calibri"/>
        <family val="2"/>
      </rPr>
      <t xml:space="preserve">  price varies for each vehicle  please inquire</t>
    </r>
  </si>
  <si>
    <t>Plastic wash basin</t>
  </si>
  <si>
    <t>n/c</t>
  </si>
  <si>
    <r>
      <t>ISI Bike Rack:  TGC custom built  (</t>
    </r>
    <r>
      <rPr>
        <i/>
        <sz val="10"/>
        <color rgb="FF000000"/>
        <rFont val="Calibri"/>
        <family val="2"/>
      </rPr>
      <t>inclgas strut lift assist and lock down)</t>
    </r>
  </si>
  <si>
    <t>Upgrade to PP350L</t>
  </si>
  <si>
    <t>Double locking Handles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</si>
</sst>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;[Red]\-&quot;$&quot;#,##0"/>
    <numFmt numFmtId="8" formatCode="&quot;$&quot;#,##0.00;[Red]\-&quot;$&quot;#,##0.00"/>
    <numFmt numFmtId="41" formatCode="_-* #,##0_-;\-* #,##0_-;_-* &quot;-&quot;_-;_-@_-"/>
    <numFmt numFmtId="44" formatCode="_-&quot;$&quot;* #,##0.00_-;\-&quot;$&quot;* #,##0.00_-;_-&quot;$&quot;* &quot;-&quot;??_-;_-@_-"/>
    <numFmt numFmtId="164" formatCode="0.0"/>
    <numFmt numFmtId="165" formatCode="&quot;$&quot;#,##0.0"/>
    <numFmt numFmtId="166" formatCode="&quot;$&quot;#,##0"/>
    <numFmt numFmtId="167" formatCode=";;;"/>
    <numFmt numFmtId="168" formatCode="d/mm/yy;@"/>
  </numFmts>
  <fonts count="16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57"/>
      <name val="Calibri"/>
      <family val="2"/>
    </font>
    <font>
      <b/>
      <sz val="12"/>
      <color indexed="57"/>
      <name val="Calibri"/>
      <family val="2"/>
    </font>
    <font>
      <i/>
      <sz val="10"/>
      <color indexed="8"/>
      <name val="Calibri"/>
      <family val="2"/>
    </font>
    <font>
      <sz val="14"/>
      <color indexed="57"/>
      <name val="Calibri"/>
      <family val="2"/>
    </font>
    <font>
      <sz val="10"/>
      <color indexed="8"/>
      <name val="Calibri"/>
      <family val="2"/>
    </font>
    <font>
      <b/>
      <sz val="11"/>
      <color indexed="57"/>
      <name val="Calibri"/>
      <family val="2"/>
    </font>
    <font>
      <u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sz val="12"/>
      <color indexed="57"/>
      <name val="Calibri"/>
      <family val="2"/>
    </font>
    <font>
      <sz val="11"/>
      <color theme="1"/>
      <name val="Symbol"/>
      <family val="1"/>
      <charset val="2"/>
    </font>
    <font>
      <sz val="9"/>
      <name val="Calibri"/>
      <family val="2"/>
    </font>
    <font>
      <i/>
      <sz val="9"/>
      <color indexed="8"/>
      <name val="Calibri"/>
      <family val="2"/>
    </font>
    <font>
      <sz val="11"/>
      <color theme="1"/>
      <name val="Wingdings 2"/>
      <family val="1"/>
      <charset val="2"/>
    </font>
    <font>
      <sz val="10"/>
      <color indexed="8"/>
      <name val="Wingdings 2"/>
      <family val="1"/>
      <charset val="2"/>
    </font>
    <font>
      <b/>
      <sz val="14"/>
      <color indexed="57"/>
      <name val="Wingdings 2"/>
      <family val="1"/>
      <charset val="2"/>
    </font>
    <font>
      <b/>
      <sz val="11"/>
      <color indexed="57"/>
      <name val="Wingdings 2"/>
      <family val="1"/>
      <charset val="2"/>
    </font>
    <font>
      <b/>
      <sz val="12"/>
      <color indexed="57"/>
      <name val="Wingdings 2"/>
      <family val="1"/>
      <charset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Wingdings 2"/>
      <family val="1"/>
      <charset val="2"/>
    </font>
    <font>
      <b/>
      <sz val="11"/>
      <color theme="1"/>
      <name val="Calibri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indexed="8"/>
      <name val="Calibri"/>
      <family val="2"/>
    </font>
    <font>
      <sz val="10"/>
      <color rgb="FF000000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indexed="8"/>
      <name val="Calibri"/>
      <family val="2"/>
    </font>
    <font>
      <sz val="13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Wingdings"/>
      <charset val="2"/>
    </font>
    <font>
      <sz val="12"/>
      <color theme="1"/>
      <name val="Arial Black"/>
      <family val="2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Arial"/>
      <family val="2"/>
    </font>
    <font>
      <b/>
      <i/>
      <sz val="12"/>
      <color theme="1"/>
      <name val="Times New Roman"/>
      <family val="1"/>
    </font>
    <font>
      <b/>
      <i/>
      <sz val="11"/>
      <color rgb="FF000000"/>
      <name val="Aharoni"/>
      <charset val="177"/>
    </font>
    <font>
      <sz val="9"/>
      <color rgb="FF000000"/>
      <name val="Calibri"/>
      <family val="2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u/>
      <sz val="12"/>
      <color theme="1"/>
      <name val="Times New Roman"/>
      <family val="1"/>
    </font>
    <font>
      <sz val="9"/>
      <color theme="1"/>
      <name val="Calibri"/>
      <family val="2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i/>
      <sz val="10"/>
      <color theme="1"/>
      <name val="Times New Roman"/>
      <family val="1"/>
    </font>
    <font>
      <i/>
      <sz val="10"/>
      <color indexed="8"/>
      <name val="Wingdings 2"/>
      <family val="1"/>
      <charset val="2"/>
    </font>
    <font>
      <i/>
      <sz val="11"/>
      <color theme="1"/>
      <name val="Calibri"/>
      <family val="2"/>
    </font>
    <font>
      <b/>
      <sz val="12"/>
      <color rgb="FF000000"/>
      <name val="Aharoni"/>
      <charset val="177"/>
    </font>
    <font>
      <b/>
      <i/>
      <sz val="9"/>
      <color indexed="8"/>
      <name val="Calibri"/>
      <family val="2"/>
    </font>
    <font>
      <b/>
      <sz val="9"/>
      <color indexed="8"/>
      <name val="Calibri"/>
      <family val="2"/>
    </font>
    <font>
      <i/>
      <sz val="11"/>
      <name val="Calibri"/>
      <family val="2"/>
    </font>
    <font>
      <b/>
      <sz val="14"/>
      <color theme="1"/>
      <name val="Times New Roman"/>
      <family val="1"/>
    </font>
    <font>
      <b/>
      <i/>
      <sz val="9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name val="Calibri"/>
      <family val="2"/>
      <scheme val="minor"/>
    </font>
    <font>
      <sz val="12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</font>
    <font>
      <sz val="8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1"/>
      <color rgb="FF000000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1"/>
      <color indexed="57"/>
      <name val="Calibri"/>
      <family val="2"/>
    </font>
    <font>
      <sz val="11"/>
      <color theme="1"/>
      <name val="Calibri"/>
      <family val="2"/>
    </font>
    <font>
      <b/>
      <sz val="18"/>
      <color rgb="FF339966"/>
      <name val="Calibri"/>
      <family val="2"/>
    </font>
    <font>
      <b/>
      <sz val="18"/>
      <color rgb="FF339966"/>
      <name val="Jumble"/>
    </font>
    <font>
      <b/>
      <sz val="16"/>
      <color indexed="57"/>
      <name val="Calibri"/>
      <family val="2"/>
    </font>
    <font>
      <b/>
      <sz val="11"/>
      <color theme="0" tint="-0.499984740745262"/>
      <name val="Calibri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theme="1" tint="0.499984740745262"/>
      <name val="Calibri"/>
      <family val="2"/>
    </font>
    <font>
      <b/>
      <sz val="11"/>
      <color theme="1" tint="0.499984740745262"/>
      <name val="Calibri"/>
      <family val="2"/>
      <scheme val="minor"/>
    </font>
    <font>
      <b/>
      <sz val="20"/>
      <color rgb="FF339966"/>
      <name val="Jumble"/>
    </font>
    <font>
      <b/>
      <sz val="20"/>
      <color rgb="FF339966"/>
      <name val="Calibri"/>
      <family val="2"/>
    </font>
    <font>
      <sz val="8"/>
      <color theme="1"/>
      <name val="Calibri"/>
      <family val="2"/>
    </font>
    <font>
      <i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2"/>
      <color indexed="8"/>
      <name val="Calibri"/>
      <family val="2"/>
    </font>
    <font>
      <b/>
      <sz val="11"/>
      <color theme="1"/>
      <name val="Wingdings 2"/>
      <family val="1"/>
      <charset val="2"/>
    </font>
    <font>
      <b/>
      <sz val="11"/>
      <color theme="0"/>
      <name val="Calibri"/>
      <family val="2"/>
    </font>
    <font>
      <b/>
      <sz val="11"/>
      <color theme="0"/>
      <name val="Wingdings 2"/>
      <family val="1"/>
      <charset val="2"/>
    </font>
    <font>
      <b/>
      <sz val="10"/>
      <color indexed="57"/>
      <name val="Wingdings 2"/>
      <family val="1"/>
      <charset val="2"/>
    </font>
    <font>
      <b/>
      <sz val="10"/>
      <color indexed="57"/>
      <name val="Calibri"/>
      <family val="2"/>
    </font>
    <font>
      <i/>
      <sz val="10"/>
      <color rgb="FF000000"/>
      <name val="Calibri"/>
      <family val="2"/>
    </font>
    <font>
      <b/>
      <sz val="11"/>
      <name val="Wingdings 2"/>
      <family val="1"/>
      <charset val="2"/>
    </font>
    <font>
      <b/>
      <sz val="11"/>
      <color rgb="FF00B050"/>
      <name val="Calibri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</font>
    <font>
      <u/>
      <sz val="12"/>
      <color indexed="8"/>
      <name val="Calibri"/>
      <family val="2"/>
    </font>
    <font>
      <i/>
      <sz val="11"/>
      <color rgb="FF000000"/>
      <name val="Calibri"/>
      <family val="2"/>
    </font>
    <font>
      <b/>
      <i/>
      <sz val="11"/>
      <color theme="1" tint="0.499984740745262"/>
      <name val="Calibri"/>
      <family val="2"/>
    </font>
    <font>
      <b/>
      <i/>
      <sz val="9"/>
      <color theme="1" tint="0.499984740745262"/>
      <name val="Calibri"/>
      <family val="2"/>
    </font>
    <font>
      <b/>
      <sz val="11"/>
      <color theme="1" tint="0.499984740745262"/>
      <name val="Wingdings 2"/>
      <family val="1"/>
      <charset val="2"/>
    </font>
    <font>
      <b/>
      <sz val="18"/>
      <color theme="1"/>
      <name val="Calibri"/>
      <family val="2"/>
      <scheme val="minor"/>
    </font>
    <font>
      <sz val="9"/>
      <color theme="1"/>
      <name val="Times New Roman"/>
      <family val="1"/>
    </font>
    <font>
      <i/>
      <u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rgb="FF000000"/>
      <name val="Aharoni"/>
      <charset val="177"/>
    </font>
    <font>
      <sz val="13"/>
      <color rgb="FFFF0000"/>
      <name val="Calibri"/>
      <family val="2"/>
    </font>
    <font>
      <sz val="9"/>
      <color rgb="FFFF0000"/>
      <name val="Calibri"/>
      <family val="2"/>
    </font>
    <font>
      <sz val="13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8"/>
      <color theme="0" tint="-0.499984740745262"/>
      <name val="Times New Roman"/>
      <family val="1"/>
    </font>
    <font>
      <b/>
      <sz val="24"/>
      <color theme="1"/>
      <name val="Calibri"/>
      <family val="2"/>
      <scheme val="minor"/>
    </font>
    <font>
      <b/>
      <sz val="24"/>
      <color rgb="FF339966"/>
      <name val="Calibri"/>
      <family val="2"/>
      <scheme val="minor"/>
    </font>
    <font>
      <sz val="11"/>
      <color rgb="FF339966"/>
      <name val="Calibri"/>
      <family val="2"/>
      <scheme val="minor"/>
    </font>
    <font>
      <b/>
      <sz val="20"/>
      <color rgb="FF339966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i/>
      <sz val="12"/>
      <color rgb="FF339966"/>
      <name val="Calibri"/>
      <family val="2"/>
    </font>
    <font>
      <i/>
      <sz val="8"/>
      <color rgb="FF000000"/>
      <name val="Calibri"/>
      <family val="2"/>
    </font>
    <font>
      <sz val="8"/>
      <color rgb="FF000000"/>
      <name val="Arial"/>
      <family val="2"/>
    </font>
    <font>
      <sz val="14"/>
      <color rgb="FFFF0000"/>
      <name val="Calibri"/>
      <family val="2"/>
      <scheme val="minor"/>
    </font>
    <font>
      <b/>
      <sz val="14"/>
      <color rgb="FFFF0000"/>
      <name val="Consolas"/>
      <family val="3"/>
    </font>
    <font>
      <sz val="14"/>
      <name val="Calibri"/>
      <family val="2"/>
      <scheme val="minor"/>
    </font>
    <font>
      <sz val="14"/>
      <color theme="5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b/>
      <u/>
      <sz val="12"/>
      <color theme="1"/>
      <name val="Times New Roman"/>
      <family val="1"/>
    </font>
    <font>
      <sz val="12"/>
      <color rgb="FFFF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DF2E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rgb="FF9FA7D9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101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6" fillId="0" borderId="2" xfId="0" applyFont="1" applyBorder="1"/>
    <xf numFmtId="0" fontId="0" fillId="0" borderId="5" xfId="0" applyBorder="1"/>
    <xf numFmtId="0" fontId="8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5" fillId="0" borderId="0" xfId="0" applyFont="1" applyAlignment="1">
      <alignment horizontal="right"/>
    </xf>
    <xf numFmtId="0" fontId="7" fillId="0" borderId="5" xfId="0" applyFont="1" applyBorder="1"/>
    <xf numFmtId="0" fontId="6" fillId="0" borderId="5" xfId="0" applyFont="1" applyBorder="1"/>
    <xf numFmtId="0" fontId="6" fillId="0" borderId="7" xfId="0" applyFont="1" applyBorder="1"/>
    <xf numFmtId="0" fontId="5" fillId="0" borderId="5" xfId="0" applyFont="1" applyBorder="1" applyAlignment="1">
      <alignment horizontal="right"/>
    </xf>
    <xf numFmtId="0" fontId="0" fillId="0" borderId="8" xfId="0" applyBorder="1"/>
    <xf numFmtId="0" fontId="3" fillId="0" borderId="8" xfId="0" applyFont="1" applyBorder="1" applyAlignment="1">
      <alignment horizontal="right"/>
    </xf>
    <xf numFmtId="0" fontId="9" fillId="0" borderId="2" xfId="0" applyFont="1" applyBorder="1"/>
    <xf numFmtId="0" fontId="8" fillId="0" borderId="2" xfId="0" applyFont="1" applyBorder="1"/>
    <xf numFmtId="41" fontId="0" fillId="0" borderId="0" xfId="0" applyNumberFormat="1"/>
    <xf numFmtId="41" fontId="6" fillId="0" borderId="2" xfId="0" applyNumberFormat="1" applyFont="1" applyBorder="1"/>
    <xf numFmtId="41" fontId="9" fillId="0" borderId="0" xfId="0" applyNumberFormat="1" applyFont="1"/>
    <xf numFmtId="41" fontId="8" fillId="0" borderId="0" xfId="0" applyNumberFormat="1" applyFont="1"/>
    <xf numFmtId="4" fontId="0" fillId="0" borderId="0" xfId="1" applyNumberFormat="1" applyFont="1"/>
    <xf numFmtId="4" fontId="1" fillId="0" borderId="0" xfId="1" applyNumberFormat="1" applyFont="1"/>
    <xf numFmtId="4" fontId="9" fillId="0" borderId="0" xfId="1" applyNumberFormat="1" applyFont="1"/>
    <xf numFmtId="4" fontId="8" fillId="0" borderId="0" xfId="1" applyNumberFormat="1" applyFont="1"/>
    <xf numFmtId="0" fontId="2" fillId="0" borderId="0" xfId="0" applyFont="1" applyAlignment="1">
      <alignment horizontal="center"/>
    </xf>
    <xf numFmtId="0" fontId="0" fillId="2" borderId="2" xfId="0" applyFill="1" applyBorder="1"/>
    <xf numFmtId="4" fontId="0" fillId="2" borderId="2" xfId="1" applyNumberFormat="1" applyFont="1" applyFill="1" applyBorder="1"/>
    <xf numFmtId="0" fontId="0" fillId="0" borderId="0" xfId="0" applyAlignment="1">
      <alignment horizontal="right"/>
    </xf>
    <xf numFmtId="0" fontId="0" fillId="0" borderId="6" xfId="0" applyBorder="1"/>
    <xf numFmtId="0" fontId="11" fillId="0" borderId="0" xfId="0" applyFont="1"/>
    <xf numFmtId="0" fontId="7" fillId="2" borderId="6" xfId="0" applyFont="1" applyFill="1" applyBorder="1"/>
    <xf numFmtId="0" fontId="18" fillId="0" borderId="6" xfId="0" applyFont="1" applyBorder="1" applyAlignment="1">
      <alignment horizontal="left"/>
    </xf>
    <xf numFmtId="0" fontId="17" fillId="0" borderId="0" xfId="0" applyFont="1"/>
    <xf numFmtId="0" fontId="19" fillId="0" borderId="0" xfId="0" applyFont="1" applyAlignment="1">
      <alignment horizontal="center"/>
    </xf>
    <xf numFmtId="0" fontId="20" fillId="2" borderId="6" xfId="0" applyFont="1" applyFill="1" applyBorder="1"/>
    <xf numFmtId="0" fontId="18" fillId="0" borderId="6" xfId="0" applyFont="1" applyBorder="1"/>
    <xf numFmtId="0" fontId="18" fillId="0" borderId="2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7" fillId="4" borderId="0" xfId="0" applyFont="1" applyFill="1"/>
    <xf numFmtId="0" fontId="0" fillId="4" borderId="0" xfId="0" applyFill="1"/>
    <xf numFmtId="14" fontId="26" fillId="0" borderId="0" xfId="1" applyNumberFormat="1" applyFont="1"/>
    <xf numFmtId="0" fontId="1" fillId="8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1" fillId="9" borderId="2" xfId="0" applyFont="1" applyFill="1" applyBorder="1" applyAlignment="1">
      <alignment vertical="top" wrapText="1"/>
    </xf>
    <xf numFmtId="0" fontId="0" fillId="9" borderId="2" xfId="0" applyFill="1" applyBorder="1" applyAlignment="1">
      <alignment vertical="top" wrapText="1"/>
    </xf>
    <xf numFmtId="0" fontId="28" fillId="9" borderId="2" xfId="0" applyFont="1" applyFill="1" applyBorder="1" applyAlignment="1">
      <alignment vertical="top" wrapText="1"/>
    </xf>
    <xf numFmtId="0" fontId="30" fillId="0" borderId="0" xfId="2"/>
    <xf numFmtId="0" fontId="0" fillId="0" borderId="2" xfId="0" applyBorder="1" applyAlignment="1">
      <alignment horizontal="left"/>
    </xf>
    <xf numFmtId="0" fontId="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3" fontId="6" fillId="0" borderId="0" xfId="1" applyNumberFormat="1" applyFont="1"/>
    <xf numFmtId="4" fontId="17" fillId="0" borderId="0" xfId="1" applyNumberFormat="1" applyFont="1"/>
    <xf numFmtId="3" fontId="0" fillId="0" borderId="0" xfId="1" applyNumberFormat="1" applyFont="1"/>
    <xf numFmtId="4" fontId="0" fillId="2" borderId="18" xfId="1" applyNumberFormat="1" applyFont="1" applyFill="1" applyBorder="1"/>
    <xf numFmtId="0" fontId="22" fillId="2" borderId="16" xfId="0" applyFont="1" applyFill="1" applyBorder="1" applyAlignment="1">
      <alignment readingOrder="1"/>
    </xf>
    <xf numFmtId="41" fontId="0" fillId="2" borderId="16" xfId="0" applyNumberFormat="1" applyFill="1" applyBorder="1"/>
    <xf numFmtId="3" fontId="6" fillId="0" borderId="19" xfId="1" applyNumberFormat="1" applyFont="1" applyBorder="1"/>
    <xf numFmtId="41" fontId="0" fillId="2" borderId="19" xfId="0" applyNumberFormat="1" applyFill="1" applyBorder="1"/>
    <xf numFmtId="0" fontId="9" fillId="6" borderId="5" xfId="0" applyFont="1" applyFill="1" applyBorder="1"/>
    <xf numFmtId="0" fontId="32" fillId="0" borderId="0" xfId="0" applyFont="1"/>
    <xf numFmtId="2" fontId="0" fillId="0" borderId="0" xfId="0" applyNumberFormat="1"/>
    <xf numFmtId="2" fontId="9" fillId="0" borderId="0" xfId="0" applyNumberFormat="1" applyFont="1"/>
    <xf numFmtId="2" fontId="8" fillId="0" borderId="0" xfId="0" applyNumberFormat="1" applyFont="1"/>
    <xf numFmtId="41" fontId="0" fillId="2" borderId="0" xfId="0" applyNumberFormat="1" applyFill="1"/>
    <xf numFmtId="0" fontId="0" fillId="2" borderId="0" xfId="0" applyFill="1"/>
    <xf numFmtId="3" fontId="1" fillId="3" borderId="0" xfId="1" applyNumberFormat="1" applyFont="1" applyFill="1"/>
    <xf numFmtId="4" fontId="0" fillId="2" borderId="8" xfId="1" applyNumberFormat="1" applyFont="1" applyFill="1" applyBorder="1"/>
    <xf numFmtId="4" fontId="0" fillId="6" borderId="0" xfId="1" applyNumberFormat="1" applyFont="1" applyFill="1"/>
    <xf numFmtId="41" fontId="6" fillId="0" borderId="0" xfId="0" applyNumberFormat="1" applyFont="1"/>
    <xf numFmtId="3" fontId="6" fillId="0" borderId="0" xfId="1" applyNumberFormat="1" applyFont="1" applyBorder="1"/>
    <xf numFmtId="0" fontId="33" fillId="0" borderId="0" xfId="0" applyFont="1"/>
    <xf numFmtId="0" fontId="18" fillId="7" borderId="6" xfId="0" applyFont="1" applyFill="1" applyBorder="1" applyAlignment="1">
      <alignment horizontal="left"/>
    </xf>
    <xf numFmtId="0" fontId="34" fillId="7" borderId="22" xfId="0" applyFont="1" applyFill="1" applyBorder="1"/>
    <xf numFmtId="0" fontId="6" fillId="7" borderId="2" xfId="0" applyFont="1" applyFill="1" applyBorder="1" applyAlignment="1">
      <alignment horizontal="left"/>
    </xf>
    <xf numFmtId="3" fontId="0" fillId="0" borderId="19" xfId="1" applyNumberFormat="1" applyFont="1" applyBorder="1"/>
    <xf numFmtId="49" fontId="0" fillId="4" borderId="2" xfId="0" applyNumberFormat="1" applyFill="1" applyBorder="1"/>
    <xf numFmtId="0" fontId="39" fillId="0" borderId="2" xfId="0" applyFont="1" applyBorder="1"/>
    <xf numFmtId="2" fontId="0" fillId="11" borderId="0" xfId="0" applyNumberFormat="1" applyFill="1"/>
    <xf numFmtId="0" fontId="0" fillId="0" borderId="33" xfId="0" applyBorder="1"/>
    <xf numFmtId="0" fontId="27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1" fillId="0" borderId="0" xfId="0" applyFont="1"/>
    <xf numFmtId="0" fontId="27" fillId="0" borderId="1" xfId="0" applyFont="1" applyBorder="1"/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43" fillId="9" borderId="2" xfId="0" applyFont="1" applyFill="1" applyBorder="1" applyAlignment="1">
      <alignment vertical="top" wrapText="1"/>
    </xf>
    <xf numFmtId="0" fontId="43" fillId="0" borderId="0" xfId="0" applyFont="1"/>
    <xf numFmtId="0" fontId="43" fillId="0" borderId="2" xfId="0" applyFont="1" applyBorder="1"/>
    <xf numFmtId="0" fontId="0" fillId="0" borderId="29" xfId="0" applyBorder="1"/>
    <xf numFmtId="0" fontId="35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7" fillId="0" borderId="0" xfId="0" applyFont="1"/>
    <xf numFmtId="0" fontId="45" fillId="0" borderId="3" xfId="0" applyFont="1" applyBorder="1" applyAlignment="1">
      <alignment horizontal="center"/>
    </xf>
    <xf numFmtId="41" fontId="0" fillId="0" borderId="3" xfId="0" applyNumberFormat="1" applyBorder="1" applyAlignment="1">
      <alignment horizontal="center" vertical="center"/>
    </xf>
    <xf numFmtId="0" fontId="0" fillId="0" borderId="29" xfId="0" applyBorder="1" applyAlignment="1">
      <alignment horizontal="center"/>
    </xf>
    <xf numFmtId="4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7" fillId="0" borderId="36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6" fillId="0" borderId="32" xfId="0" applyFont="1" applyBorder="1"/>
    <xf numFmtId="0" fontId="46" fillId="0" borderId="32" xfId="0" applyFont="1" applyBorder="1" applyAlignment="1">
      <alignment horizontal="center"/>
    </xf>
    <xf numFmtId="0" fontId="45" fillId="0" borderId="37" xfId="0" applyFont="1" applyBorder="1" applyAlignment="1">
      <alignment horizontal="center"/>
    </xf>
    <xf numFmtId="1" fontId="36" fillId="0" borderId="2" xfId="0" applyNumberFormat="1" applyFont="1" applyBorder="1" applyAlignment="1">
      <alignment horizontal="center"/>
    </xf>
    <xf numFmtId="1" fontId="37" fillId="0" borderId="0" xfId="0" applyNumberFormat="1" applyFont="1" applyAlignment="1">
      <alignment horizontal="center"/>
    </xf>
    <xf numFmtId="1" fontId="27" fillId="0" borderId="35" xfId="0" applyNumberFormat="1" applyFont="1" applyBorder="1" applyAlignment="1">
      <alignment horizontal="center"/>
    </xf>
    <xf numFmtId="1" fontId="0" fillId="0" borderId="0" xfId="0" applyNumberFormat="1"/>
    <xf numFmtId="0" fontId="39" fillId="0" borderId="8" xfId="0" applyFont="1" applyBorder="1"/>
    <xf numFmtId="0" fontId="39" fillId="0" borderId="5" xfId="0" applyFont="1" applyBorder="1"/>
    <xf numFmtId="0" fontId="36" fillId="0" borderId="6" xfId="0" applyFont="1" applyBorder="1"/>
    <xf numFmtId="1" fontId="24" fillId="2" borderId="16" xfId="0" applyNumberFormat="1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6" borderId="2" xfId="0" applyNumberFormat="1" applyFont="1" applyFill="1" applyBorder="1" applyAlignment="1">
      <alignment horizontal="center"/>
    </xf>
    <xf numFmtId="1" fontId="6" fillId="7" borderId="2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6" fillId="0" borderId="0" xfId="0" applyNumberFormat="1" applyFont="1" applyAlignment="1">
      <alignment horizontal="center"/>
    </xf>
    <xf numFmtId="1" fontId="0" fillId="0" borderId="14" xfId="0" applyNumberFormat="1" applyBorder="1" applyAlignment="1">
      <alignment horizontal="center"/>
    </xf>
    <xf numFmtId="1" fontId="9" fillId="0" borderId="0" xfId="0" applyNumberFormat="1" applyFont="1" applyAlignment="1">
      <alignment horizontal="center"/>
    </xf>
    <xf numFmtId="1" fontId="22" fillId="2" borderId="16" xfId="0" applyNumberFormat="1" applyFont="1" applyFill="1" applyBorder="1" applyAlignment="1">
      <alignment horizontal="left"/>
    </xf>
    <xf numFmtId="1" fontId="0" fillId="2" borderId="2" xfId="0" applyNumberFormat="1" applyFill="1" applyBorder="1"/>
    <xf numFmtId="1" fontId="6" fillId="7" borderId="2" xfId="0" applyNumberFormat="1" applyFont="1" applyFill="1" applyBorder="1"/>
    <xf numFmtId="1" fontId="0" fillId="0" borderId="2" xfId="0" applyNumberFormat="1" applyBorder="1"/>
    <xf numFmtId="1" fontId="9" fillId="0" borderId="0" xfId="0" applyNumberFormat="1" applyFont="1"/>
    <xf numFmtId="1" fontId="42" fillId="0" borderId="0" xfId="0" applyNumberFormat="1" applyFont="1" applyAlignment="1">
      <alignment horizontal="right"/>
    </xf>
    <xf numFmtId="1" fontId="11" fillId="8" borderId="2" xfId="0" applyNumberFormat="1" applyFont="1" applyFill="1" applyBorder="1" applyAlignment="1">
      <alignment horizontal="right" vertical="top" wrapText="1"/>
    </xf>
    <xf numFmtId="1" fontId="42" fillId="2" borderId="2" xfId="0" applyNumberFormat="1" applyFont="1" applyFill="1" applyBorder="1" applyAlignment="1">
      <alignment horizontal="right" vertical="top" wrapText="1"/>
    </xf>
    <xf numFmtId="1" fontId="42" fillId="9" borderId="2" xfId="0" applyNumberFormat="1" applyFont="1" applyFill="1" applyBorder="1" applyAlignment="1">
      <alignment horizontal="right" vertical="top" wrapText="1"/>
    </xf>
    <xf numFmtId="1" fontId="42" fillId="0" borderId="2" xfId="0" applyNumberFormat="1" applyFont="1" applyBorder="1" applyAlignment="1">
      <alignment horizontal="right"/>
    </xf>
    <xf numFmtId="1" fontId="11" fillId="2" borderId="2" xfId="0" applyNumberFormat="1" applyFont="1" applyFill="1" applyBorder="1" applyAlignment="1">
      <alignment horizontal="right" vertical="top" wrapText="1"/>
    </xf>
    <xf numFmtId="0" fontId="0" fillId="0" borderId="9" xfId="0" applyBorder="1"/>
    <xf numFmtId="0" fontId="37" fillId="0" borderId="2" xfId="0" applyFont="1" applyBorder="1"/>
    <xf numFmtId="0" fontId="0" fillId="0" borderId="9" xfId="0" applyBorder="1" applyAlignment="1">
      <alignment horizontal="center"/>
    </xf>
    <xf numFmtId="0" fontId="37" fillId="7" borderId="4" xfId="0" applyFont="1" applyFill="1" applyBorder="1" applyAlignment="1">
      <alignment horizontal="center" vertical="center"/>
    </xf>
    <xf numFmtId="0" fontId="37" fillId="7" borderId="6" xfId="0" applyFont="1" applyFill="1" applyBorder="1" applyAlignment="1">
      <alignment horizontal="center" vertical="center"/>
    </xf>
    <xf numFmtId="0" fontId="47" fillId="7" borderId="5" xfId="0" applyFont="1" applyFill="1" applyBorder="1" applyAlignment="1">
      <alignment horizontal="center" vertical="center"/>
    </xf>
    <xf numFmtId="0" fontId="47" fillId="7" borderId="4" xfId="0" applyFont="1" applyFill="1" applyBorder="1" applyAlignment="1">
      <alignment horizontal="center" vertical="center"/>
    </xf>
    <xf numFmtId="0" fontId="47" fillId="7" borderId="6" xfId="0" applyFont="1" applyFill="1" applyBorder="1" applyAlignment="1">
      <alignment horizontal="center" vertical="center"/>
    </xf>
    <xf numFmtId="0" fontId="36" fillId="4" borderId="5" xfId="0" applyFont="1" applyFill="1" applyBorder="1" applyAlignment="1">
      <alignment wrapText="1"/>
    </xf>
    <xf numFmtId="49" fontId="0" fillId="4" borderId="29" xfId="0" applyNumberFormat="1" applyFill="1" applyBorder="1"/>
    <xf numFmtId="1" fontId="37" fillId="0" borderId="2" xfId="0" applyNumberFormat="1" applyFont="1" applyBorder="1" applyAlignment="1">
      <alignment horizontal="center"/>
    </xf>
    <xf numFmtId="0" fontId="27" fillId="7" borderId="16" xfId="0" applyFont="1" applyFill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45" fillId="0" borderId="16" xfId="0" applyFont="1" applyBorder="1" applyAlignment="1">
      <alignment horizontal="center"/>
    </xf>
    <xf numFmtId="0" fontId="46" fillId="0" borderId="32" xfId="0" applyFont="1" applyBorder="1" applyAlignment="1">
      <alignment horizontal="left"/>
    </xf>
    <xf numFmtId="0" fontId="37" fillId="0" borderId="2" xfId="0" applyFont="1" applyBorder="1" applyAlignment="1">
      <alignment horizontal="center"/>
    </xf>
    <xf numFmtId="0" fontId="25" fillId="4" borderId="0" xfId="0" applyFont="1" applyFill="1"/>
    <xf numFmtId="0" fontId="20" fillId="4" borderId="0" xfId="0" applyFont="1" applyFill="1"/>
    <xf numFmtId="1" fontId="0" fillId="4" borderId="0" xfId="0" applyNumberFormat="1" applyFill="1"/>
    <xf numFmtId="1" fontId="0" fillId="4" borderId="0" xfId="0" applyNumberFormat="1" applyFill="1" applyAlignment="1">
      <alignment horizontal="center"/>
    </xf>
    <xf numFmtId="3" fontId="13" fillId="4" borderId="0" xfId="1" applyNumberFormat="1" applyFont="1" applyFill="1" applyBorder="1"/>
    <xf numFmtId="0" fontId="11" fillId="0" borderId="22" xfId="0" applyFont="1" applyBorder="1"/>
    <xf numFmtId="0" fontId="11" fillId="0" borderId="6" xfId="0" applyFont="1" applyBorder="1"/>
    <xf numFmtId="0" fontId="11" fillId="0" borderId="23" xfId="0" applyFont="1" applyBorder="1"/>
    <xf numFmtId="0" fontId="11" fillId="0" borderId="13" xfId="0" applyFont="1" applyBorder="1"/>
    <xf numFmtId="0" fontId="6" fillId="0" borderId="4" xfId="0" applyFont="1" applyBorder="1" applyAlignment="1">
      <alignment horizontal="center"/>
    </xf>
    <xf numFmtId="8" fontId="0" fillId="0" borderId="0" xfId="0" applyNumberFormat="1"/>
    <xf numFmtId="14" fontId="0" fillId="0" borderId="0" xfId="0" applyNumberFormat="1"/>
    <xf numFmtId="0" fontId="0" fillId="0" borderId="32" xfId="0" applyBorder="1"/>
    <xf numFmtId="0" fontId="0" fillId="0" borderId="44" xfId="0" applyBorder="1"/>
    <xf numFmtId="0" fontId="5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166" fontId="0" fillId="0" borderId="0" xfId="0" applyNumberFormat="1"/>
    <xf numFmtId="0" fontId="33" fillId="0" borderId="45" xfId="0" applyFont="1" applyBorder="1" applyAlignment="1">
      <alignment vertical="center"/>
    </xf>
    <xf numFmtId="0" fontId="0" fillId="0" borderId="46" xfId="0" applyBorder="1"/>
    <xf numFmtId="0" fontId="55" fillId="12" borderId="45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33" fillId="0" borderId="40" xfId="0" applyFont="1" applyBorder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62" fillId="0" borderId="0" xfId="0" applyFont="1"/>
    <xf numFmtId="0" fontId="33" fillId="0" borderId="40" xfId="0" applyFont="1" applyBorder="1"/>
    <xf numFmtId="0" fontId="29" fillId="0" borderId="0" xfId="0" applyFont="1"/>
    <xf numFmtId="0" fontId="68" fillId="0" borderId="0" xfId="0" applyFont="1" applyAlignment="1">
      <alignment horizontal="left"/>
    </xf>
    <xf numFmtId="0" fontId="69" fillId="4" borderId="0" xfId="0" applyFont="1" applyFill="1"/>
    <xf numFmtId="0" fontId="59" fillId="4" borderId="32" xfId="0" applyFont="1" applyFill="1" applyBorder="1" applyAlignment="1">
      <alignment horizontal="left" vertical="center"/>
    </xf>
    <xf numFmtId="0" fontId="66" fillId="0" borderId="19" xfId="0" applyFont="1" applyBorder="1" applyAlignment="1">
      <alignment horizontal="right" vertical="center" wrapText="1"/>
    </xf>
    <xf numFmtId="0" fontId="70" fillId="12" borderId="45" xfId="0" applyFont="1" applyFill="1" applyBorder="1" applyAlignment="1">
      <alignment vertical="center"/>
    </xf>
    <xf numFmtId="0" fontId="27" fillId="0" borderId="0" xfId="0" applyFont="1" applyAlignment="1">
      <alignment horizontal="left"/>
    </xf>
    <xf numFmtId="0" fontId="33" fillId="10" borderId="25" xfId="0" applyFont="1" applyFill="1" applyBorder="1" applyAlignment="1">
      <alignment horizontal="left" vertical="center"/>
    </xf>
    <xf numFmtId="0" fontId="50" fillId="10" borderId="26" xfId="0" applyFont="1" applyFill="1" applyBorder="1" applyAlignment="1">
      <alignment horizontal="left" vertical="center"/>
    </xf>
    <xf numFmtId="0" fontId="33" fillId="10" borderId="23" xfId="0" applyFont="1" applyFill="1" applyBorder="1" applyAlignment="1">
      <alignment horizontal="left" vertical="center"/>
    </xf>
    <xf numFmtId="0" fontId="50" fillId="10" borderId="12" xfId="0" applyFont="1" applyFill="1" applyBorder="1" applyAlignment="1">
      <alignment horizontal="left" vertical="center"/>
    </xf>
    <xf numFmtId="0" fontId="50" fillId="15" borderId="31" xfId="0" applyFont="1" applyFill="1" applyBorder="1" applyAlignment="1">
      <alignment horizontal="left" vertical="center"/>
    </xf>
    <xf numFmtId="0" fontId="74" fillId="15" borderId="30" xfId="0" applyFont="1" applyFill="1" applyBorder="1" applyAlignment="1">
      <alignment horizontal="left" vertical="center"/>
    </xf>
    <xf numFmtId="1" fontId="9" fillId="0" borderId="2" xfId="0" applyNumberFormat="1" applyFont="1" applyBorder="1" applyAlignment="1">
      <alignment horizontal="left"/>
    </xf>
    <xf numFmtId="1" fontId="0" fillId="14" borderId="43" xfId="0" applyNumberFormat="1" applyFill="1" applyBorder="1"/>
    <xf numFmtId="1" fontId="0" fillId="14" borderId="53" xfId="0" applyNumberFormat="1" applyFill="1" applyBorder="1" applyAlignment="1">
      <alignment horizontal="center"/>
    </xf>
    <xf numFmtId="0" fontId="7" fillId="14" borderId="30" xfId="0" applyFont="1" applyFill="1" applyBorder="1" applyAlignment="1">
      <alignment horizontal="left" vertical="center"/>
    </xf>
    <xf numFmtId="0" fontId="7" fillId="14" borderId="31" xfId="0" applyFont="1" applyFill="1" applyBorder="1" applyAlignment="1">
      <alignment horizontal="left" vertical="center"/>
    </xf>
    <xf numFmtId="0" fontId="7" fillId="14" borderId="38" xfId="0" applyFont="1" applyFill="1" applyBorder="1" applyAlignment="1">
      <alignment horizontal="left" vertical="center"/>
    </xf>
    <xf numFmtId="0" fontId="7" fillId="14" borderId="49" xfId="0" applyFont="1" applyFill="1" applyBorder="1" applyAlignment="1">
      <alignment horizontal="left"/>
    </xf>
    <xf numFmtId="0" fontId="7" fillId="14" borderId="31" xfId="0" applyFont="1" applyFill="1" applyBorder="1" applyAlignment="1">
      <alignment horizontal="left"/>
    </xf>
    <xf numFmtId="3" fontId="6" fillId="14" borderId="51" xfId="1" applyNumberFormat="1" applyFont="1" applyFill="1" applyBorder="1"/>
    <xf numFmtId="0" fontId="67" fillId="0" borderId="0" xfId="0" applyFont="1" applyAlignment="1">
      <alignment vertical="center"/>
    </xf>
    <xf numFmtId="0" fontId="67" fillId="4" borderId="32" xfId="0" applyFont="1" applyFill="1" applyBorder="1" applyAlignment="1">
      <alignment horizontal="left" vertical="center"/>
    </xf>
    <xf numFmtId="0" fontId="58" fillId="0" borderId="0" xfId="0" applyFont="1" applyAlignment="1">
      <alignment horizontal="left" vertical="center" indent="15"/>
    </xf>
    <xf numFmtId="0" fontId="76" fillId="0" borderId="0" xfId="0" applyFont="1"/>
    <xf numFmtId="0" fontId="57" fillId="0" borderId="0" xfId="0" applyFont="1" applyAlignment="1">
      <alignment horizontal="left" vertical="center"/>
    </xf>
    <xf numFmtId="0" fontId="73" fillId="0" borderId="0" xfId="0" applyFont="1" applyAlignment="1">
      <alignment horizontal="left"/>
    </xf>
    <xf numFmtId="167" fontId="61" fillId="13" borderId="0" xfId="0" applyNumberFormat="1" applyFont="1" applyFill="1" applyAlignment="1">
      <alignment horizontal="right" vertical="center" wrapText="1"/>
    </xf>
    <xf numFmtId="165" fontId="54" fillId="0" borderId="0" xfId="0" applyNumberFormat="1" applyFont="1" applyAlignment="1">
      <alignment vertical="center"/>
    </xf>
    <xf numFmtId="165" fontId="0" fillId="4" borderId="27" xfId="0" applyNumberFormat="1" applyFill="1" applyBorder="1"/>
    <xf numFmtId="166" fontId="0" fillId="0" borderId="27" xfId="0" applyNumberFormat="1" applyBorder="1"/>
    <xf numFmtId="166" fontId="0" fillId="0" borderId="33" xfId="0" applyNumberFormat="1" applyBorder="1"/>
    <xf numFmtId="165" fontId="0" fillId="0" borderId="27" xfId="0" applyNumberFormat="1" applyBorder="1"/>
    <xf numFmtId="0" fontId="77" fillId="0" borderId="2" xfId="0" applyFont="1" applyBorder="1"/>
    <xf numFmtId="1" fontId="78" fillId="0" borderId="3" xfId="0" applyNumberFormat="1" applyFont="1" applyBorder="1" applyAlignment="1">
      <alignment horizontal="center"/>
    </xf>
    <xf numFmtId="0" fontId="79" fillId="0" borderId="3" xfId="0" applyFont="1" applyBorder="1" applyAlignment="1">
      <alignment horizontal="center"/>
    </xf>
    <xf numFmtId="0" fontId="79" fillId="0" borderId="3" xfId="0" applyFont="1" applyBorder="1" applyAlignment="1">
      <alignment horizontal="center" wrapText="1"/>
    </xf>
    <xf numFmtId="0" fontId="77" fillId="0" borderId="58" xfId="0" applyFont="1" applyBorder="1"/>
    <xf numFmtId="0" fontId="77" fillId="4" borderId="2" xfId="0" applyFont="1" applyFill="1" applyBorder="1"/>
    <xf numFmtId="0" fontId="77" fillId="17" borderId="2" xfId="0" applyFont="1" applyFill="1" applyBorder="1"/>
    <xf numFmtId="0" fontId="81" fillId="4" borderId="2" xfId="0" applyFont="1" applyFill="1" applyBorder="1"/>
    <xf numFmtId="0" fontId="81" fillId="0" borderId="2" xfId="0" applyFont="1" applyBorder="1"/>
    <xf numFmtId="0" fontId="67" fillId="0" borderId="0" xfId="0" applyFont="1"/>
    <xf numFmtId="0" fontId="0" fillId="14" borderId="2" xfId="0" applyFill="1" applyBorder="1"/>
    <xf numFmtId="0" fontId="0" fillId="14" borderId="2" xfId="0" applyFill="1" applyBorder="1" applyAlignment="1">
      <alignment horizontal="center"/>
    </xf>
    <xf numFmtId="0" fontId="0" fillId="14" borderId="5" xfId="0" applyFill="1" applyBorder="1"/>
    <xf numFmtId="0" fontId="0" fillId="14" borderId="3" xfId="0" applyFill="1" applyBorder="1"/>
    <xf numFmtId="0" fontId="0" fillId="14" borderId="3" xfId="0" applyFill="1" applyBorder="1" applyAlignment="1">
      <alignment horizontal="center"/>
    </xf>
    <xf numFmtId="0" fontId="82" fillId="0" borderId="2" xfId="0" applyFont="1" applyBorder="1"/>
    <xf numFmtId="0" fontId="37" fillId="0" borderId="2" xfId="0" applyFont="1" applyBorder="1" applyAlignment="1">
      <alignment vertical="center"/>
    </xf>
    <xf numFmtId="0" fontId="82" fillId="0" borderId="2" xfId="0" applyFont="1" applyBorder="1" applyAlignment="1">
      <alignment horizontal="left"/>
    </xf>
    <xf numFmtId="0" fontId="20" fillId="0" borderId="0" xfId="0" applyFont="1"/>
    <xf numFmtId="0" fontId="0" fillId="0" borderId="40" xfId="0" applyBorder="1"/>
    <xf numFmtId="0" fontId="0" fillId="0" borderId="20" xfId="0" applyBorder="1"/>
    <xf numFmtId="0" fontId="0" fillId="0" borderId="56" xfId="0" applyBorder="1"/>
    <xf numFmtId="0" fontId="41" fillId="0" borderId="0" xfId="0" applyFont="1" applyAlignment="1">
      <alignment horizontal="center"/>
    </xf>
    <xf numFmtId="1" fontId="10" fillId="0" borderId="2" xfId="0" applyNumberFormat="1" applyFont="1" applyBorder="1"/>
    <xf numFmtId="1" fontId="10" fillId="0" borderId="2" xfId="0" applyNumberFormat="1" applyFont="1" applyBorder="1" applyAlignment="1">
      <alignment horizontal="center"/>
    </xf>
    <xf numFmtId="0" fontId="43" fillId="9" borderId="29" xfId="0" applyFont="1" applyFill="1" applyBorder="1" applyAlignment="1">
      <alignment vertical="top" wrapText="1"/>
    </xf>
    <xf numFmtId="0" fontId="42" fillId="0" borderId="2" xfId="0" applyFont="1" applyBorder="1"/>
    <xf numFmtId="0" fontId="83" fillId="0" borderId="0" xfId="0" applyFont="1"/>
    <xf numFmtId="0" fontId="65" fillId="0" borderId="60" xfId="0" applyFont="1" applyBorder="1" applyAlignment="1">
      <alignment horizontal="right" vertical="center" wrapText="1"/>
    </xf>
    <xf numFmtId="0" fontId="66" fillId="0" borderId="24" xfId="0" applyFont="1" applyBorder="1" applyAlignment="1">
      <alignment horizontal="right" vertical="center" wrapText="1"/>
    </xf>
    <xf numFmtId="0" fontId="25" fillId="7" borderId="15" xfId="0" applyFont="1" applyFill="1" applyBorder="1"/>
    <xf numFmtId="0" fontId="31" fillId="7" borderId="16" xfId="0" applyFont="1" applyFill="1" applyBorder="1"/>
    <xf numFmtId="0" fontId="25" fillId="7" borderId="16" xfId="0" applyFont="1" applyFill="1" applyBorder="1"/>
    <xf numFmtId="1" fontId="20" fillId="7" borderId="16" xfId="0" applyNumberFormat="1" applyFont="1" applyFill="1" applyBorder="1"/>
    <xf numFmtId="1" fontId="20" fillId="7" borderId="16" xfId="0" applyNumberFormat="1" applyFont="1" applyFill="1" applyBorder="1" applyAlignment="1">
      <alignment horizontal="center"/>
    </xf>
    <xf numFmtId="0" fontId="37" fillId="0" borderId="29" xfId="0" applyFont="1" applyBorder="1"/>
    <xf numFmtId="0" fontId="0" fillId="7" borderId="2" xfId="0" applyFill="1" applyBorder="1"/>
    <xf numFmtId="0" fontId="66" fillId="0" borderId="2" xfId="0" applyFont="1" applyBorder="1" applyAlignment="1">
      <alignment horizontal="right" vertical="center"/>
    </xf>
    <xf numFmtId="0" fontId="84" fillId="0" borderId="0" xfId="0" applyFont="1"/>
    <xf numFmtId="0" fontId="37" fillId="4" borderId="2" xfId="0" applyFont="1" applyFill="1" applyBorder="1" applyAlignment="1">
      <alignment vertical="center"/>
    </xf>
    <xf numFmtId="0" fontId="28" fillId="0" borderId="2" xfId="0" applyFont="1" applyBorder="1"/>
    <xf numFmtId="0" fontId="22" fillId="0" borderId="2" xfId="0" applyFont="1" applyBorder="1"/>
    <xf numFmtId="0" fontId="73" fillId="0" borderId="0" xfId="0" applyFont="1"/>
    <xf numFmtId="14" fontId="85" fillId="0" borderId="0" xfId="0" applyNumberFormat="1" applyFont="1" applyAlignment="1">
      <alignment horizontal="left"/>
    </xf>
    <xf numFmtId="0" fontId="66" fillId="0" borderId="9" xfId="0" applyFont="1" applyBorder="1" applyAlignment="1">
      <alignment horizontal="right" vertical="center"/>
    </xf>
    <xf numFmtId="0" fontId="65" fillId="0" borderId="59" xfId="0" applyFont="1" applyBorder="1" applyAlignment="1">
      <alignment horizontal="right" vertical="center"/>
    </xf>
    <xf numFmtId="0" fontId="37" fillId="0" borderId="6" xfId="0" applyFont="1" applyBorder="1"/>
    <xf numFmtId="1" fontId="0" fillId="0" borderId="36" xfId="0" applyNumberFormat="1" applyBorder="1" applyAlignment="1">
      <alignment horizontal="center"/>
    </xf>
    <xf numFmtId="0" fontId="11" fillId="4" borderId="0" xfId="0" applyFont="1" applyFill="1"/>
    <xf numFmtId="0" fontId="0" fillId="0" borderId="57" xfId="0" applyBorder="1"/>
    <xf numFmtId="0" fontId="33" fillId="0" borderId="40" xfId="0" applyFont="1" applyBorder="1" applyAlignment="1">
      <alignment vertical="center"/>
    </xf>
    <xf numFmtId="0" fontId="33" fillId="4" borderId="40" xfId="0" applyFont="1" applyFill="1" applyBorder="1"/>
    <xf numFmtId="0" fontId="0" fillId="0" borderId="56" xfId="0" applyBorder="1" applyAlignment="1">
      <alignment horizontal="left"/>
    </xf>
    <xf numFmtId="0" fontId="50" fillId="0" borderId="50" xfId="0" applyFont="1" applyBorder="1" applyAlignment="1">
      <alignment horizontal="left" vertical="center"/>
    </xf>
    <xf numFmtId="0" fontId="57" fillId="0" borderId="46" xfId="0" applyFont="1" applyBorder="1" applyAlignment="1">
      <alignment horizontal="left" vertical="center"/>
    </xf>
    <xf numFmtId="0" fontId="57" fillId="0" borderId="47" xfId="0" applyFont="1" applyBorder="1" applyAlignment="1">
      <alignment horizontal="left" vertical="center"/>
    </xf>
    <xf numFmtId="0" fontId="0" fillId="0" borderId="40" xfId="0" applyBorder="1" applyAlignment="1">
      <alignment horizontal="left"/>
    </xf>
    <xf numFmtId="41" fontId="0" fillId="0" borderId="0" xfId="0" applyNumberFormat="1" applyAlignment="1">
      <alignment horizontal="center" vertical="top" wrapText="1"/>
    </xf>
    <xf numFmtId="168" fontId="26" fillId="0" borderId="6" xfId="0" applyNumberFormat="1" applyFont="1" applyBorder="1" applyAlignment="1">
      <alignment horizontal="center"/>
    </xf>
    <xf numFmtId="3" fontId="0" fillId="0" borderId="21" xfId="1" applyNumberFormat="1" applyFont="1" applyBorder="1"/>
    <xf numFmtId="0" fontId="0" fillId="0" borderId="19" xfId="0" applyBorder="1"/>
    <xf numFmtId="0" fontId="85" fillId="0" borderId="0" xfId="0" applyFont="1"/>
    <xf numFmtId="0" fontId="0" fillId="0" borderId="0" xfId="0" applyAlignment="1">
      <alignment vertical="center"/>
    </xf>
    <xf numFmtId="0" fontId="0" fillId="0" borderId="52" xfId="0" applyBorder="1" applyAlignment="1">
      <alignment horizontal="left"/>
    </xf>
    <xf numFmtId="0" fontId="0" fillId="0" borderId="9" xfId="0" applyBorder="1" applyAlignment="1">
      <alignment horizontal="left"/>
    </xf>
    <xf numFmtId="1" fontId="0" fillId="0" borderId="9" xfId="0" applyNumberFormat="1" applyBorder="1"/>
    <xf numFmtId="1" fontId="0" fillId="0" borderId="9" xfId="0" applyNumberFormat="1" applyBorder="1" applyAlignment="1">
      <alignment horizontal="center"/>
    </xf>
    <xf numFmtId="0" fontId="91" fillId="0" borderId="2" xfId="0" applyFont="1" applyBorder="1"/>
    <xf numFmtId="0" fontId="0" fillId="0" borderId="20" xfId="0" applyBorder="1" applyAlignment="1">
      <alignment horizontal="left"/>
    </xf>
    <xf numFmtId="44" fontId="0" fillId="0" borderId="5" xfId="1" applyFont="1" applyBorder="1"/>
    <xf numFmtId="1" fontId="9" fillId="0" borderId="0" xfId="0" applyNumberFormat="1" applyFont="1" applyAlignment="1">
      <alignment horizontal="left"/>
    </xf>
    <xf numFmtId="4" fontId="17" fillId="0" borderId="0" xfId="1" applyNumberFormat="1" applyFont="1" applyBorder="1"/>
    <xf numFmtId="44" fontId="0" fillId="0" borderId="5" xfId="1" applyFont="1" applyBorder="1" applyAlignment="1">
      <alignment vertical="center"/>
    </xf>
    <xf numFmtId="44" fontId="6" fillId="0" borderId="5" xfId="1" applyFont="1" applyBorder="1"/>
    <xf numFmtId="44" fontId="0" fillId="11" borderId="5" xfId="1" applyFont="1" applyFill="1" applyBorder="1"/>
    <xf numFmtId="44" fontId="0" fillId="4" borderId="5" xfId="1" applyFont="1" applyFill="1" applyBorder="1"/>
    <xf numFmtId="44" fontId="86" fillId="0" borderId="5" xfId="1" applyFont="1" applyBorder="1" applyAlignment="1"/>
    <xf numFmtId="44" fontId="6" fillId="0" borderId="5" xfId="1" applyFont="1" applyBorder="1" applyAlignment="1"/>
    <xf numFmtId="44" fontId="89" fillId="0" borderId="5" xfId="1" applyFont="1" applyBorder="1" applyAlignment="1">
      <alignment horizontal="right"/>
    </xf>
    <xf numFmtId="44" fontId="0" fillId="0" borderId="5" xfId="1" applyFont="1" applyFill="1" applyBorder="1"/>
    <xf numFmtId="44" fontId="9" fillId="0" borderId="5" xfId="1" applyFont="1" applyBorder="1" applyAlignment="1"/>
    <xf numFmtId="0" fontId="34" fillId="0" borderId="2" xfId="0" applyFont="1" applyBorder="1" applyAlignment="1">
      <alignment horizontal="left"/>
    </xf>
    <xf numFmtId="6" fontId="0" fillId="0" borderId="2" xfId="0" applyNumberFormat="1" applyBorder="1"/>
    <xf numFmtId="15" fontId="0" fillId="0" borderId="2" xfId="0" applyNumberFormat="1" applyBorder="1"/>
    <xf numFmtId="15" fontId="9" fillId="0" borderId="2" xfId="0" applyNumberFormat="1" applyFont="1" applyBorder="1"/>
    <xf numFmtId="17" fontId="0" fillId="0" borderId="2" xfId="0" applyNumberFormat="1" applyBorder="1"/>
    <xf numFmtId="0" fontId="93" fillId="0" borderId="2" xfId="0" applyFont="1" applyBorder="1"/>
    <xf numFmtId="44" fontId="90" fillId="0" borderId="5" xfId="1" applyFont="1" applyBorder="1"/>
    <xf numFmtId="0" fontId="90" fillId="0" borderId="2" xfId="0" applyFont="1" applyBorder="1"/>
    <xf numFmtId="0" fontId="37" fillId="4" borderId="6" xfId="0" applyFont="1" applyFill="1" applyBorder="1" applyAlignment="1">
      <alignment vertical="center"/>
    </xf>
    <xf numFmtId="0" fontId="82" fillId="0" borderId="9" xfId="0" applyFont="1" applyBorder="1"/>
    <xf numFmtId="0" fontId="82" fillId="0" borderId="28" xfId="0" applyFont="1" applyBorder="1"/>
    <xf numFmtId="44" fontId="0" fillId="0" borderId="7" xfId="1" applyFont="1" applyBorder="1"/>
    <xf numFmtId="44" fontId="6" fillId="0" borderId="5" xfId="1" applyFont="1" applyBorder="1" applyAlignment="1">
      <alignment horizontal="left"/>
    </xf>
    <xf numFmtId="44" fontId="6" fillId="0" borderId="4" xfId="1" applyFont="1" applyBorder="1"/>
    <xf numFmtId="44" fontId="0" fillId="0" borderId="2" xfId="1" applyFont="1" applyBorder="1"/>
    <xf numFmtId="3" fontId="34" fillId="0" borderId="0" xfId="1" applyNumberFormat="1" applyFont="1"/>
    <xf numFmtId="0" fontId="94" fillId="0" borderId="2" xfId="0" applyFont="1" applyBorder="1"/>
    <xf numFmtId="0" fontId="91" fillId="0" borderId="2" xfId="0" applyFont="1" applyBorder="1" applyAlignment="1">
      <alignment horizontal="left"/>
    </xf>
    <xf numFmtId="0" fontId="95" fillId="0" borderId="2" xfId="0" applyFont="1" applyBorder="1"/>
    <xf numFmtId="167" fontId="87" fillId="0" borderId="0" xfId="0" applyNumberFormat="1" applyFont="1" applyAlignment="1">
      <alignment vertical="center"/>
    </xf>
    <xf numFmtId="0" fontId="96" fillId="0" borderId="0" xfId="0" applyFont="1"/>
    <xf numFmtId="0" fontId="71" fillId="0" borderId="0" xfId="0" applyFont="1"/>
    <xf numFmtId="0" fontId="0" fillId="19" borderId="0" xfId="0" applyFill="1"/>
    <xf numFmtId="2" fontId="0" fillId="18" borderId="0" xfId="0" applyNumberFormat="1" applyFill="1"/>
    <xf numFmtId="2" fontId="0" fillId="15" borderId="0" xfId="0" applyNumberFormat="1" applyFill="1"/>
    <xf numFmtId="3" fontId="6" fillId="20" borderId="0" xfId="1" applyNumberFormat="1" applyFont="1" applyFill="1"/>
    <xf numFmtId="2" fontId="0" fillId="10" borderId="0" xfId="0" applyNumberFormat="1" applyFill="1"/>
    <xf numFmtId="44" fontId="28" fillId="0" borderId="5" xfId="1" applyFont="1" applyBorder="1" applyAlignment="1">
      <alignment horizontal="right"/>
    </xf>
    <xf numFmtId="6" fontId="0" fillId="0" borderId="0" xfId="0" applyNumberFormat="1"/>
    <xf numFmtId="1" fontId="10" fillId="0" borderId="0" xfId="0" applyNumberFormat="1" applyFont="1"/>
    <xf numFmtId="0" fontId="7" fillId="0" borderId="0" xfId="0" applyFont="1"/>
    <xf numFmtId="44" fontId="84" fillId="0" borderId="5" xfId="1" applyFont="1" applyBorder="1"/>
    <xf numFmtId="44" fontId="0" fillId="0" borderId="2" xfId="1" applyFont="1" applyFill="1" applyBorder="1"/>
    <xf numFmtId="0" fontId="0" fillId="0" borderId="32" xfId="0" applyBorder="1" applyAlignment="1">
      <alignment horizontal="center"/>
    </xf>
    <xf numFmtId="0" fontId="55" fillId="12" borderId="50" xfId="0" applyFont="1" applyFill="1" applyBorder="1" applyAlignment="1">
      <alignment vertical="center"/>
    </xf>
    <xf numFmtId="0" fontId="55" fillId="12" borderId="47" xfId="0" applyFont="1" applyFill="1" applyBorder="1" applyAlignment="1">
      <alignment vertical="center"/>
    </xf>
    <xf numFmtId="0" fontId="64" fillId="13" borderId="4" xfId="0" applyFont="1" applyFill="1" applyBorder="1" applyAlignment="1">
      <alignment vertical="center"/>
    </xf>
    <xf numFmtId="0" fontId="64" fillId="13" borderId="6" xfId="0" applyFont="1" applyFill="1" applyBorder="1" applyAlignment="1">
      <alignment vertical="center"/>
    </xf>
    <xf numFmtId="0" fontId="65" fillId="0" borderId="56" xfId="0" applyFont="1" applyBorder="1" applyAlignment="1">
      <alignment vertical="center"/>
    </xf>
    <xf numFmtId="0" fontId="65" fillId="0" borderId="32" xfId="0" applyFont="1" applyBorder="1" applyAlignment="1">
      <alignment vertical="center"/>
    </xf>
    <xf numFmtId="0" fontId="10" fillId="0" borderId="2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25" fillId="2" borderId="2" xfId="0" applyFont="1" applyFill="1" applyBorder="1"/>
    <xf numFmtId="3" fontId="3" fillId="16" borderId="65" xfId="1" applyNumberFormat="1" applyFont="1" applyFill="1" applyBorder="1"/>
    <xf numFmtId="0" fontId="25" fillId="7" borderId="2" xfId="0" applyFont="1" applyFill="1" applyBorder="1"/>
    <xf numFmtId="0" fontId="31" fillId="7" borderId="2" xfId="0" applyFont="1" applyFill="1" applyBorder="1"/>
    <xf numFmtId="1" fontId="20" fillId="7" borderId="2" xfId="0" applyNumberFormat="1" applyFont="1" applyFill="1" applyBorder="1"/>
    <xf numFmtId="1" fontId="20" fillId="7" borderId="2" xfId="0" applyNumberFormat="1" applyFont="1" applyFill="1" applyBorder="1" applyAlignment="1">
      <alignment horizontal="center"/>
    </xf>
    <xf numFmtId="1" fontId="25" fillId="2" borderId="2" xfId="0" applyNumberFormat="1" applyFont="1" applyFill="1" applyBorder="1"/>
    <xf numFmtId="1" fontId="25" fillId="2" borderId="2" xfId="0" applyNumberFormat="1" applyFont="1" applyFill="1" applyBorder="1" applyAlignment="1">
      <alignment horizontal="center"/>
    </xf>
    <xf numFmtId="0" fontId="23" fillId="0" borderId="2" xfId="0" applyFont="1" applyBorder="1" applyAlignment="1">
      <alignment horizontal="center"/>
    </xf>
    <xf numFmtId="4" fontId="17" fillId="0" borderId="2" xfId="1" applyNumberFormat="1" applyFont="1" applyBorder="1" applyAlignment="1">
      <alignment horizontal="center"/>
    </xf>
    <xf numFmtId="0" fontId="25" fillId="7" borderId="20" xfId="0" applyFont="1" applyFill="1" applyBorder="1"/>
    <xf numFmtId="3" fontId="20" fillId="7" borderId="19" xfId="0" applyNumberFormat="1" applyFont="1" applyFill="1" applyBorder="1"/>
    <xf numFmtId="0" fontId="25" fillId="2" borderId="20" xfId="0" applyFont="1" applyFill="1" applyBorder="1"/>
    <xf numFmtId="0" fontId="25" fillId="2" borderId="19" xfId="0" applyFont="1" applyFill="1" applyBorder="1"/>
    <xf numFmtId="1" fontId="0" fillId="0" borderId="14" xfId="0" applyNumberFormat="1" applyBorder="1"/>
    <xf numFmtId="0" fontId="31" fillId="7" borderId="3" xfId="0" applyFont="1" applyFill="1" applyBorder="1"/>
    <xf numFmtId="0" fontId="25" fillId="7" borderId="3" xfId="0" applyFont="1" applyFill="1" applyBorder="1"/>
    <xf numFmtId="1" fontId="20" fillId="7" borderId="3" xfId="0" applyNumberFormat="1" applyFont="1" applyFill="1" applyBorder="1"/>
    <xf numFmtId="1" fontId="20" fillId="7" borderId="3" xfId="0" applyNumberFormat="1" applyFont="1" applyFill="1" applyBorder="1" applyAlignment="1">
      <alignment horizontal="center"/>
    </xf>
    <xf numFmtId="3" fontId="1" fillId="14" borderId="27" xfId="1" applyNumberFormat="1" applyFont="1" applyFill="1" applyBorder="1"/>
    <xf numFmtId="0" fontId="27" fillId="6" borderId="25" xfId="0" applyFont="1" applyFill="1" applyBorder="1"/>
    <xf numFmtId="0" fontId="0" fillId="6" borderId="26" xfId="0" applyFill="1" applyBorder="1"/>
    <xf numFmtId="0" fontId="17" fillId="6" borderId="26" xfId="0" applyFont="1" applyFill="1" applyBorder="1"/>
    <xf numFmtId="0" fontId="0" fillId="6" borderId="17" xfId="0" applyFill="1" applyBorder="1"/>
    <xf numFmtId="0" fontId="10" fillId="0" borderId="22" xfId="0" applyFont="1" applyBorder="1" applyAlignment="1">
      <alignment horizontal="left"/>
    </xf>
    <xf numFmtId="0" fontId="92" fillId="0" borderId="22" xfId="0" applyFont="1" applyBorder="1" applyAlignment="1">
      <alignment horizontal="left"/>
    </xf>
    <xf numFmtId="0" fontId="17" fillId="0" borderId="2" xfId="0" applyFont="1" applyBorder="1"/>
    <xf numFmtId="0" fontId="47" fillId="6" borderId="46" xfId="0" applyFont="1" applyFill="1" applyBorder="1"/>
    <xf numFmtId="0" fontId="27" fillId="6" borderId="47" xfId="0" applyFont="1" applyFill="1" applyBorder="1"/>
    <xf numFmtId="3" fontId="37" fillId="0" borderId="2" xfId="0" applyNumberFormat="1" applyFont="1" applyBorder="1"/>
    <xf numFmtId="0" fontId="27" fillId="0" borderId="67" xfId="0" applyFont="1" applyBorder="1"/>
    <xf numFmtId="0" fontId="65" fillId="0" borderId="6" xfId="0" applyFont="1" applyBorder="1" applyAlignment="1">
      <alignment vertical="center" wrapText="1"/>
    </xf>
    <xf numFmtId="0" fontId="65" fillId="0" borderId="19" xfId="0" applyFont="1" applyBorder="1" applyAlignment="1">
      <alignment vertical="center" wrapText="1"/>
    </xf>
    <xf numFmtId="0" fontId="65" fillId="0" borderId="30" xfId="0" applyFont="1" applyBorder="1" applyAlignment="1">
      <alignment vertical="center"/>
    </xf>
    <xf numFmtId="0" fontId="65" fillId="0" borderId="31" xfId="0" applyFont="1" applyBorder="1" applyAlignment="1">
      <alignment vertical="center"/>
    </xf>
    <xf numFmtId="0" fontId="65" fillId="0" borderId="31" xfId="0" applyFont="1" applyBorder="1" applyAlignment="1">
      <alignment horizontal="right" vertical="center"/>
    </xf>
    <xf numFmtId="0" fontId="65" fillId="0" borderId="65" xfId="0" applyFont="1" applyBorder="1" applyAlignment="1">
      <alignment horizontal="right" vertical="center" wrapText="1"/>
    </xf>
    <xf numFmtId="1" fontId="66" fillId="10" borderId="61" xfId="0" applyNumberFormat="1" applyFont="1" applyFill="1" applyBorder="1" applyAlignment="1">
      <alignment horizontal="right" vertical="center"/>
    </xf>
    <xf numFmtId="167" fontId="0" fillId="0" borderId="0" xfId="0" applyNumberFormat="1"/>
    <xf numFmtId="3" fontId="0" fillId="10" borderId="21" xfId="0" applyNumberFormat="1" applyFill="1" applyBorder="1"/>
    <xf numFmtId="0" fontId="65" fillId="0" borderId="22" xfId="0" applyFont="1" applyBorder="1" applyAlignment="1">
      <alignment vertical="center"/>
    </xf>
    <xf numFmtId="0" fontId="65" fillId="0" borderId="4" xfId="0" applyFont="1" applyBorder="1" applyAlignment="1">
      <alignment vertical="center"/>
    </xf>
    <xf numFmtId="0" fontId="98" fillId="0" borderId="0" xfId="0" applyFont="1"/>
    <xf numFmtId="0" fontId="2" fillId="0" borderId="0" xfId="0" applyFont="1"/>
    <xf numFmtId="0" fontId="18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" fontId="10" fillId="0" borderId="9" xfId="0" applyNumberFormat="1" applyFont="1" applyBorder="1"/>
    <xf numFmtId="1" fontId="6" fillId="0" borderId="9" xfId="0" applyNumberFormat="1" applyFont="1" applyBorder="1" applyAlignment="1">
      <alignment horizontal="center"/>
    </xf>
    <xf numFmtId="0" fontId="0" fillId="6" borderId="35" xfId="0" applyFill="1" applyBorder="1" applyAlignment="1">
      <alignment horizontal="left"/>
    </xf>
    <xf numFmtId="0" fontId="0" fillId="6" borderId="51" xfId="0" applyFill="1" applyBorder="1" applyAlignment="1">
      <alignment horizontal="left"/>
    </xf>
    <xf numFmtId="1" fontId="9" fillId="0" borderId="3" xfId="0" applyNumberFormat="1" applyFont="1" applyBorder="1" applyAlignment="1">
      <alignment horizontal="left"/>
    </xf>
    <xf numFmtId="3" fontId="6" fillId="0" borderId="24" xfId="1" applyNumberFormat="1" applyFont="1" applyBorder="1"/>
    <xf numFmtId="1" fontId="9" fillId="0" borderId="9" xfId="0" applyNumberFormat="1" applyFont="1" applyBorder="1" applyAlignment="1">
      <alignment horizontal="left"/>
    </xf>
    <xf numFmtId="1" fontId="0" fillId="14" borderId="31" xfId="0" applyNumberFormat="1" applyFill="1" applyBorder="1"/>
    <xf numFmtId="1" fontId="0" fillId="14" borderId="31" xfId="0" applyNumberFormat="1" applyFill="1" applyBorder="1" applyAlignment="1">
      <alignment horizontal="center"/>
    </xf>
    <xf numFmtId="0" fontId="100" fillId="0" borderId="0" xfId="0" applyFont="1"/>
    <xf numFmtId="0" fontId="100" fillId="0" borderId="0" xfId="0" applyFont="1" applyAlignment="1">
      <alignment horizontal="center"/>
    </xf>
    <xf numFmtId="0" fontId="101" fillId="0" borderId="15" xfId="0" applyFont="1" applyBorder="1" applyAlignment="1">
      <alignment horizontal="left"/>
    </xf>
    <xf numFmtId="0" fontId="101" fillId="0" borderId="18" xfId="0" applyFont="1" applyBorder="1" applyAlignment="1">
      <alignment horizontal="left"/>
    </xf>
    <xf numFmtId="0" fontId="102" fillId="0" borderId="20" xfId="0" applyFont="1" applyBorder="1"/>
    <xf numFmtId="0" fontId="101" fillId="0" borderId="19" xfId="0" applyFont="1" applyBorder="1"/>
    <xf numFmtId="0" fontId="101" fillId="0" borderId="20" xfId="0" applyFont="1" applyBorder="1" applyAlignment="1">
      <alignment horizontal="left"/>
    </xf>
    <xf numFmtId="0" fontId="101" fillId="0" borderId="19" xfId="0" applyFont="1" applyBorder="1" applyAlignment="1">
      <alignment horizontal="left"/>
    </xf>
    <xf numFmtId="0" fontId="102" fillId="0" borderId="68" xfId="0" applyFont="1" applyBorder="1"/>
    <xf numFmtId="0" fontId="103" fillId="0" borderId="21" xfId="0" applyFont="1" applyBorder="1"/>
    <xf numFmtId="3" fontId="0" fillId="0" borderId="19" xfId="0" applyNumberFormat="1" applyBorder="1"/>
    <xf numFmtId="1" fontId="63" fillId="15" borderId="27" xfId="0" applyNumberFormat="1" applyFont="1" applyFill="1" applyBorder="1" applyAlignment="1">
      <alignment horizontal="right" vertical="center"/>
    </xf>
    <xf numFmtId="167" fontId="0" fillId="0" borderId="0" xfId="1" applyNumberFormat="1" applyFont="1"/>
    <xf numFmtId="1" fontId="66" fillId="0" borderId="19" xfId="0" applyNumberFormat="1" applyFont="1" applyBorder="1" applyAlignment="1">
      <alignment horizontal="right" vertical="center" wrapText="1"/>
    </xf>
    <xf numFmtId="0" fontId="25" fillId="4" borderId="1" xfId="0" applyFont="1" applyFill="1" applyBorder="1"/>
    <xf numFmtId="0" fontId="25" fillId="4" borderId="11" xfId="0" applyFont="1" applyFill="1" applyBorder="1"/>
    <xf numFmtId="0" fontId="20" fillId="4" borderId="6" xfId="0" applyFont="1" applyFill="1" applyBorder="1"/>
    <xf numFmtId="1" fontId="0" fillId="4" borderId="2" xfId="0" applyNumberFormat="1" applyFill="1" applyBorder="1"/>
    <xf numFmtId="1" fontId="6" fillId="4" borderId="2" xfId="0" applyNumberFormat="1" applyFont="1" applyFill="1" applyBorder="1" applyAlignment="1">
      <alignment horizontal="center"/>
    </xf>
    <xf numFmtId="3" fontId="0" fillId="0" borderId="60" xfId="1" applyNumberFormat="1" applyFont="1" applyBorder="1"/>
    <xf numFmtId="0" fontId="26" fillId="0" borderId="0" xfId="0" applyFont="1"/>
    <xf numFmtId="0" fontId="23" fillId="0" borderId="0" xfId="0" applyFont="1"/>
    <xf numFmtId="167" fontId="108" fillId="13" borderId="0" xfId="0" applyNumberFormat="1" applyFont="1" applyFill="1" applyAlignment="1">
      <alignment horizontal="right" vertical="center" wrapText="1"/>
    </xf>
    <xf numFmtId="167" fontId="23" fillId="0" borderId="0" xfId="0" applyNumberFormat="1" applyFont="1"/>
    <xf numFmtId="168" fontId="23" fillId="0" borderId="6" xfId="0" applyNumberFormat="1" applyFont="1" applyBorder="1" applyAlignment="1">
      <alignment horizontal="center"/>
    </xf>
    <xf numFmtId="0" fontId="109" fillId="0" borderId="0" xfId="0" applyFont="1" applyAlignment="1">
      <alignment horizontal="left" vertical="center"/>
    </xf>
    <xf numFmtId="165" fontId="110" fillId="0" borderId="0" xfId="0" applyNumberFormat="1" applyFont="1" applyAlignment="1">
      <alignment vertical="center"/>
    </xf>
    <xf numFmtId="166" fontId="23" fillId="0" borderId="0" xfId="0" applyNumberFormat="1" applyFont="1"/>
    <xf numFmtId="0" fontId="87" fillId="0" borderId="0" xfId="0" applyFont="1" applyAlignment="1">
      <alignment horizontal="left" vertical="center"/>
    </xf>
    <xf numFmtId="3" fontId="0" fillId="0" borderId="0" xfId="0" applyNumberFormat="1"/>
    <xf numFmtId="167" fontId="26" fillId="0" borderId="0" xfId="0" applyNumberFormat="1" applyFont="1" applyAlignment="1">
      <alignment horizontal="left"/>
    </xf>
    <xf numFmtId="167" fontId="56" fillId="13" borderId="0" xfId="0" applyNumberFormat="1" applyFont="1" applyFill="1" applyAlignment="1">
      <alignment vertical="center" wrapText="1"/>
    </xf>
    <xf numFmtId="0" fontId="7" fillId="4" borderId="6" xfId="0" applyFont="1" applyFill="1" applyBorder="1"/>
    <xf numFmtId="167" fontId="0" fillId="0" borderId="0" xfId="0" applyNumberFormat="1" applyAlignment="1">
      <alignment horizontal="center" vertical="top" wrapText="1"/>
    </xf>
    <xf numFmtId="167" fontId="0" fillId="2" borderId="18" xfId="1" applyNumberFormat="1" applyFont="1" applyFill="1" applyBorder="1"/>
    <xf numFmtId="167" fontId="0" fillId="2" borderId="19" xfId="0" applyNumberFormat="1" applyFill="1" applyBorder="1"/>
    <xf numFmtId="167" fontId="6" fillId="7" borderId="19" xfId="1" applyNumberFormat="1" applyFont="1" applyFill="1" applyBorder="1"/>
    <xf numFmtId="167" fontId="13" fillId="4" borderId="0" xfId="1" applyNumberFormat="1" applyFont="1" applyFill="1" applyBorder="1"/>
    <xf numFmtId="167" fontId="16" fillId="0" borderId="0" xfId="0" applyNumberFormat="1" applyFont="1"/>
    <xf numFmtId="167" fontId="26" fillId="0" borderId="0" xfId="1" applyNumberFormat="1" applyFont="1"/>
    <xf numFmtId="167" fontId="20" fillId="7" borderId="18" xfId="0" applyNumberFormat="1" applyFont="1" applyFill="1" applyBorder="1"/>
    <xf numFmtId="167" fontId="9" fillId="0" borderId="0" xfId="1" applyNumberFormat="1" applyFont="1"/>
    <xf numFmtId="0" fontId="6" fillId="0" borderId="19" xfId="1" applyNumberFormat="1" applyFont="1" applyBorder="1"/>
    <xf numFmtId="0" fontId="27" fillId="0" borderId="11" xfId="0" applyFont="1" applyBorder="1"/>
    <xf numFmtId="0" fontId="112" fillId="0" borderId="6" xfId="0" applyFont="1" applyBorder="1"/>
    <xf numFmtId="0" fontId="27" fillId="0" borderId="6" xfId="0" applyFont="1" applyBorder="1"/>
    <xf numFmtId="1" fontId="27" fillId="0" borderId="6" xfId="0" applyNumberFormat="1" applyFont="1" applyBorder="1" applyAlignment="1">
      <alignment horizontal="center"/>
    </xf>
    <xf numFmtId="1" fontId="0" fillId="0" borderId="6" xfId="0" applyNumberFormat="1" applyBorder="1"/>
    <xf numFmtId="1" fontId="97" fillId="4" borderId="9" xfId="0" applyNumberFormat="1" applyFont="1" applyFill="1" applyBorder="1"/>
    <xf numFmtId="0" fontId="0" fillId="4" borderId="4" xfId="0" applyFill="1" applyBorder="1"/>
    <xf numFmtId="1" fontId="0" fillId="0" borderId="63" xfId="0" applyNumberFormat="1" applyBorder="1"/>
    <xf numFmtId="0" fontId="22" fillId="0" borderId="0" xfId="0" applyFont="1"/>
    <xf numFmtId="0" fontId="115" fillId="0" borderId="0" xfId="0" applyFont="1" applyAlignment="1">
      <alignment horizontal="center"/>
    </xf>
    <xf numFmtId="0" fontId="116" fillId="0" borderId="0" xfId="0" applyFont="1" applyAlignment="1">
      <alignment horizontal="center"/>
    </xf>
    <xf numFmtId="1" fontId="22" fillId="0" borderId="0" xfId="0" applyNumberFormat="1" applyFont="1"/>
    <xf numFmtId="1" fontId="22" fillId="0" borderId="0" xfId="0" applyNumberFormat="1" applyFont="1" applyAlignment="1">
      <alignment horizontal="center"/>
    </xf>
    <xf numFmtId="0" fontId="0" fillId="0" borderId="6" xfId="0" applyBorder="1" applyAlignment="1">
      <alignment horizontal="left"/>
    </xf>
    <xf numFmtId="0" fontId="25" fillId="7" borderId="11" xfId="0" applyFont="1" applyFill="1" applyBorder="1"/>
    <xf numFmtId="0" fontId="31" fillId="7" borderId="4" xfId="0" applyFont="1" applyFill="1" applyBorder="1"/>
    <xf numFmtId="0" fontId="25" fillId="7" borderId="4" xfId="0" applyFont="1" applyFill="1" applyBorder="1"/>
    <xf numFmtId="0" fontId="25" fillId="7" borderId="6" xfId="0" applyFont="1" applyFill="1" applyBorder="1"/>
    <xf numFmtId="0" fontId="31" fillId="7" borderId="6" xfId="0" applyFont="1" applyFill="1" applyBorder="1"/>
    <xf numFmtId="0" fontId="0" fillId="0" borderId="41" xfId="0" applyBorder="1"/>
    <xf numFmtId="0" fontId="6" fillId="0" borderId="72" xfId="0" applyFont="1" applyBorder="1" applyAlignment="1">
      <alignment horizontal="center"/>
    </xf>
    <xf numFmtId="0" fontId="6" fillId="0" borderId="73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31" fillId="7" borderId="11" xfId="0" applyFont="1" applyFill="1" applyBorder="1"/>
    <xf numFmtId="0" fontId="22" fillId="2" borderId="17" xfId="0" applyFont="1" applyFill="1" applyBorder="1" applyAlignment="1">
      <alignment readingOrder="1"/>
    </xf>
    <xf numFmtId="0" fontId="118" fillId="4" borderId="6" xfId="0" applyFont="1" applyFill="1" applyBorder="1"/>
    <xf numFmtId="0" fontId="7" fillId="14" borderId="32" xfId="0" applyFont="1" applyFill="1" applyBorder="1" applyAlignment="1">
      <alignment horizontal="left"/>
    </xf>
    <xf numFmtId="0" fontId="20" fillId="14" borderId="32" xfId="0" applyFont="1" applyFill="1" applyBorder="1" applyAlignment="1">
      <alignment horizontal="left"/>
    </xf>
    <xf numFmtId="1" fontId="27" fillId="21" borderId="32" xfId="0" applyNumberFormat="1" applyFont="1" applyFill="1" applyBorder="1"/>
    <xf numFmtId="1" fontId="27" fillId="14" borderId="32" xfId="0" applyNumberFormat="1" applyFont="1" applyFill="1" applyBorder="1" applyAlignment="1">
      <alignment horizontal="center"/>
    </xf>
    <xf numFmtId="0" fontId="111" fillId="22" borderId="27" xfId="1" applyNumberFormat="1" applyFont="1" applyFill="1" applyBorder="1"/>
    <xf numFmtId="3" fontId="6" fillId="6" borderId="26" xfId="1" applyNumberFormat="1" applyFont="1" applyFill="1" applyBorder="1"/>
    <xf numFmtId="3" fontId="6" fillId="6" borderId="17" xfId="1" applyNumberFormat="1" applyFont="1" applyFill="1" applyBorder="1"/>
    <xf numFmtId="0" fontId="31" fillId="7" borderId="22" xfId="0" applyFont="1" applyFill="1" applyBorder="1"/>
    <xf numFmtId="0" fontId="31" fillId="7" borderId="24" xfId="0" applyFont="1" applyFill="1" applyBorder="1"/>
    <xf numFmtId="3" fontId="6" fillId="7" borderId="22" xfId="1" applyNumberFormat="1" applyFont="1" applyFill="1" applyBorder="1"/>
    <xf numFmtId="1" fontId="66" fillId="10" borderId="75" xfId="0" applyNumberFormat="1" applyFont="1" applyFill="1" applyBorder="1" applyAlignment="1">
      <alignment horizontal="right" vertical="center"/>
    </xf>
    <xf numFmtId="3" fontId="27" fillId="10" borderId="76" xfId="0" applyNumberFormat="1" applyFont="1" applyFill="1" applyBorder="1"/>
    <xf numFmtId="1" fontId="63" fillId="15" borderId="65" xfId="0" applyNumberFormat="1" applyFont="1" applyFill="1" applyBorder="1" applyAlignment="1">
      <alignment horizontal="right" vertical="center"/>
    </xf>
    <xf numFmtId="0" fontId="50" fillId="10" borderId="75" xfId="0" applyFont="1" applyFill="1" applyBorder="1" applyAlignment="1">
      <alignment horizontal="left" vertical="center"/>
    </xf>
    <xf numFmtId="0" fontId="50" fillId="10" borderId="76" xfId="0" applyFont="1" applyFill="1" applyBorder="1" applyAlignment="1">
      <alignment horizontal="left" vertical="center"/>
    </xf>
    <xf numFmtId="0" fontId="50" fillId="15" borderId="65" xfId="0" applyFont="1" applyFill="1" applyBorder="1" applyAlignment="1">
      <alignment horizontal="left" vertical="center"/>
    </xf>
    <xf numFmtId="3" fontId="0" fillId="0" borderId="77" xfId="1" applyNumberFormat="1" applyFont="1" applyBorder="1"/>
    <xf numFmtId="0" fontId="27" fillId="0" borderId="2" xfId="0" applyFont="1" applyBorder="1"/>
    <xf numFmtId="0" fontId="0" fillId="0" borderId="52" xfId="0" applyBorder="1"/>
    <xf numFmtId="0" fontId="20" fillId="7" borderId="6" xfId="0" applyFont="1" applyFill="1" applyBorder="1"/>
    <xf numFmtId="1" fontId="0" fillId="7" borderId="2" xfId="0" applyNumberFormat="1" applyFill="1" applyBorder="1"/>
    <xf numFmtId="3" fontId="6" fillId="0" borderId="64" xfId="1" applyNumberFormat="1" applyFont="1" applyBorder="1"/>
    <xf numFmtId="3" fontId="3" fillId="16" borderId="27" xfId="1" applyNumberFormat="1" applyFont="1" applyFill="1" applyBorder="1"/>
    <xf numFmtId="3" fontId="6" fillId="14" borderId="65" xfId="1" applyNumberFormat="1" applyFont="1" applyFill="1" applyBorder="1"/>
    <xf numFmtId="3" fontId="6" fillId="14" borderId="76" xfId="1" applyNumberFormat="1" applyFont="1" applyFill="1" applyBorder="1"/>
    <xf numFmtId="1" fontId="0" fillId="0" borderId="19" xfId="1" applyNumberFormat="1" applyFont="1" applyBorder="1"/>
    <xf numFmtId="1" fontId="31" fillId="7" borderId="3" xfId="0" applyNumberFormat="1" applyFont="1" applyFill="1" applyBorder="1"/>
    <xf numFmtId="1" fontId="6" fillId="0" borderId="19" xfId="1" applyNumberFormat="1" applyFont="1" applyBorder="1"/>
    <xf numFmtId="1" fontId="31" fillId="7" borderId="24" xfId="0" applyNumberFormat="1" applyFont="1" applyFill="1" applyBorder="1"/>
    <xf numFmtId="1" fontId="6" fillId="7" borderId="19" xfId="1" applyNumberFormat="1" applyFont="1" applyFill="1" applyBorder="1"/>
    <xf numFmtId="0" fontId="27" fillId="5" borderId="54" xfId="0" applyFont="1" applyFill="1" applyBorder="1"/>
    <xf numFmtId="0" fontId="27" fillId="5" borderId="55" xfId="0" applyFont="1" applyFill="1" applyBorder="1"/>
    <xf numFmtId="0" fontId="27" fillId="5" borderId="62" xfId="0" applyFont="1" applyFill="1" applyBorder="1"/>
    <xf numFmtId="1" fontId="0" fillId="0" borderId="6" xfId="0" applyNumberFormat="1" applyBorder="1" applyAlignment="1">
      <alignment horizontal="right"/>
    </xf>
    <xf numFmtId="41" fontId="0" fillId="2" borderId="16" xfId="0" applyNumberFormat="1" applyFill="1" applyBorder="1" applyAlignment="1">
      <alignment horizontal="center"/>
    </xf>
    <xf numFmtId="0" fontId="89" fillId="0" borderId="2" xfId="0" applyFont="1" applyBorder="1"/>
    <xf numFmtId="0" fontId="36" fillId="0" borderId="22" xfId="0" applyFont="1" applyBorder="1"/>
    <xf numFmtId="0" fontId="36" fillId="0" borderId="4" xfId="0" applyFont="1" applyBorder="1"/>
    <xf numFmtId="0" fontId="67" fillId="0" borderId="40" xfId="0" applyFont="1" applyBorder="1"/>
    <xf numFmtId="165" fontId="0" fillId="0" borderId="19" xfId="0" applyNumberFormat="1" applyBorder="1"/>
    <xf numFmtId="166" fontId="0" fillId="0" borderId="57" xfId="0" applyNumberFormat="1" applyBorder="1"/>
    <xf numFmtId="0" fontId="0" fillId="0" borderId="47" xfId="0" applyBorder="1"/>
    <xf numFmtId="168" fontId="0" fillId="0" borderId="0" xfId="0" applyNumberFormat="1"/>
    <xf numFmtId="3" fontId="0" fillId="10" borderId="71" xfId="0" applyNumberFormat="1" applyFill="1" applyBorder="1"/>
    <xf numFmtId="168" fontId="23" fillId="0" borderId="0" xfId="0" applyNumberFormat="1" applyFont="1"/>
    <xf numFmtId="0" fontId="33" fillId="0" borderId="50" xfId="0" applyFont="1" applyBorder="1" applyAlignment="1">
      <alignment horizontal="left" vertical="center"/>
    </xf>
    <xf numFmtId="0" fontId="33" fillId="0" borderId="46" xfId="0" applyFont="1" applyBorder="1" applyAlignment="1">
      <alignment horizontal="left" vertical="center"/>
    </xf>
    <xf numFmtId="0" fontId="23" fillId="0" borderId="6" xfId="0" applyFont="1" applyBorder="1"/>
    <xf numFmtId="0" fontId="36" fillId="0" borderId="2" xfId="1" applyNumberFormat="1" applyFont="1" applyBorder="1"/>
    <xf numFmtId="0" fontId="36" fillId="0" borderId="2" xfId="1" applyNumberFormat="1" applyFont="1" applyBorder="1" applyAlignment="1">
      <alignment horizontal="right"/>
    </xf>
    <xf numFmtId="0" fontId="123" fillId="0" borderId="0" xfId="0" applyFont="1"/>
    <xf numFmtId="0" fontId="124" fillId="0" borderId="0" xfId="0" applyFont="1"/>
    <xf numFmtId="0" fontId="37" fillId="2" borderId="3" xfId="0" applyFont="1" applyFill="1" applyBorder="1" applyAlignment="1">
      <alignment horizontal="left"/>
    </xf>
    <xf numFmtId="41" fontId="24" fillId="2" borderId="3" xfId="0" applyNumberFormat="1" applyFont="1" applyFill="1" applyBorder="1" applyAlignment="1">
      <alignment horizontal="left"/>
    </xf>
    <xf numFmtId="0" fontId="122" fillId="0" borderId="32" xfId="0" applyFont="1" applyBorder="1"/>
    <xf numFmtId="0" fontId="10" fillId="0" borderId="19" xfId="0" applyFont="1" applyBorder="1" applyAlignment="1">
      <alignment horizontal="left"/>
    </xf>
    <xf numFmtId="16" fontId="0" fillId="0" borderId="2" xfId="0" applyNumberFormat="1" applyBorder="1"/>
    <xf numFmtId="0" fontId="34" fillId="21" borderId="78" xfId="1" applyNumberFormat="1" applyFont="1" applyFill="1" applyBorder="1"/>
    <xf numFmtId="0" fontId="34" fillId="21" borderId="27" xfId="1" applyNumberFormat="1" applyFont="1" applyFill="1" applyBorder="1"/>
    <xf numFmtId="1" fontId="9" fillId="0" borderId="5" xfId="0" applyNumberFormat="1" applyFont="1" applyBorder="1" applyAlignment="1">
      <alignment horizontal="left"/>
    </xf>
    <xf numFmtId="1" fontId="9" fillId="0" borderId="10" xfId="0" applyNumberFormat="1" applyFont="1" applyBorder="1" applyAlignment="1">
      <alignment horizontal="left"/>
    </xf>
    <xf numFmtId="0" fontId="0" fillId="0" borderId="72" xfId="0" applyBorder="1"/>
    <xf numFmtId="0" fontId="0" fillId="0" borderId="73" xfId="0" applyBorder="1"/>
    <xf numFmtId="0" fontId="23" fillId="0" borderId="73" xfId="0" applyFont="1" applyBorder="1" applyAlignment="1">
      <alignment horizontal="center"/>
    </xf>
    <xf numFmtId="0" fontId="23" fillId="0" borderId="80" xfId="0" applyFont="1" applyBorder="1" applyAlignment="1">
      <alignment horizontal="center"/>
    </xf>
    <xf numFmtId="1" fontId="121" fillId="0" borderId="73" xfId="1" applyNumberFormat="1" applyFont="1" applyBorder="1" applyAlignment="1">
      <alignment horizontal="center"/>
    </xf>
    <xf numFmtId="0" fontId="0" fillId="0" borderId="80" xfId="0" applyBorder="1" applyAlignment="1">
      <alignment horizontal="center"/>
    </xf>
    <xf numFmtId="1" fontId="0" fillId="0" borderId="16" xfId="0" applyNumberFormat="1" applyBorder="1"/>
    <xf numFmtId="1" fontId="0" fillId="0" borderId="16" xfId="0" applyNumberFormat="1" applyBorder="1" applyAlignment="1">
      <alignment horizontal="center"/>
    </xf>
    <xf numFmtId="0" fontId="27" fillId="6" borderId="50" xfId="0" applyFont="1" applyFill="1" applyBorder="1" applyAlignment="1">
      <alignment horizontal="left"/>
    </xf>
    <xf numFmtId="0" fontId="0" fillId="6" borderId="46" xfId="0" applyFill="1" applyBorder="1" applyAlignment="1">
      <alignment horizontal="left"/>
    </xf>
    <xf numFmtId="0" fontId="0" fillId="6" borderId="45" xfId="0" applyFill="1" applyBorder="1" applyAlignment="1">
      <alignment horizontal="left"/>
    </xf>
    <xf numFmtId="167" fontId="0" fillId="6" borderId="45" xfId="0" applyNumberFormat="1" applyFill="1" applyBorder="1" applyAlignment="1">
      <alignment horizontal="left"/>
    </xf>
    <xf numFmtId="1" fontId="9" fillId="0" borderId="73" xfId="0" applyNumberFormat="1" applyFont="1" applyBorder="1" applyAlignment="1">
      <alignment horizontal="left"/>
    </xf>
    <xf numFmtId="1" fontId="9" fillId="0" borderId="80" xfId="0" applyNumberFormat="1" applyFont="1" applyBorder="1" applyAlignment="1">
      <alignment horizontal="left"/>
    </xf>
    <xf numFmtId="0" fontId="114" fillId="4" borderId="10" xfId="0" applyFont="1" applyFill="1" applyBorder="1"/>
    <xf numFmtId="1" fontId="6" fillId="0" borderId="2" xfId="1" applyNumberFormat="1" applyFont="1" applyBorder="1" applyAlignment="1">
      <alignment horizontal="center"/>
    </xf>
    <xf numFmtId="0" fontId="6" fillId="14" borderId="78" xfId="1" applyNumberFormat="1" applyFont="1" applyFill="1" applyBorder="1"/>
    <xf numFmtId="1" fontId="9" fillId="0" borderId="36" xfId="0" applyNumberFormat="1" applyFont="1" applyBorder="1" applyAlignment="1">
      <alignment horizontal="left"/>
    </xf>
    <xf numFmtId="1" fontId="9" fillId="0" borderId="79" xfId="0" applyNumberFormat="1" applyFont="1" applyBorder="1" applyAlignment="1">
      <alignment horizontal="left"/>
    </xf>
    <xf numFmtId="0" fontId="6" fillId="0" borderId="21" xfId="1" applyNumberFormat="1" applyFont="1" applyBorder="1"/>
    <xf numFmtId="1" fontId="10" fillId="0" borderId="14" xfId="0" applyNumberFormat="1" applyFont="1" applyBorder="1"/>
    <xf numFmtId="167" fontId="0" fillId="4" borderId="19" xfId="0" applyNumberFormat="1" applyFill="1" applyBorder="1"/>
    <xf numFmtId="0" fontId="126" fillId="0" borderId="0" xfId="0" applyFont="1"/>
    <xf numFmtId="0" fontId="127" fillId="0" borderId="0" xfId="0" applyFont="1"/>
    <xf numFmtId="0" fontId="128" fillId="4" borderId="0" xfId="0" applyFont="1" applyFill="1"/>
    <xf numFmtId="0" fontId="105" fillId="0" borderId="0" xfId="0" applyFont="1"/>
    <xf numFmtId="1" fontId="6" fillId="7" borderId="19" xfId="0" applyNumberFormat="1" applyFont="1" applyFill="1" applyBorder="1" applyAlignment="1">
      <alignment horizontal="center"/>
    </xf>
    <xf numFmtId="0" fontId="129" fillId="0" borderId="0" xfId="0" applyFont="1"/>
    <xf numFmtId="0" fontId="38" fillId="0" borderId="1" xfId="0" applyFont="1" applyBorder="1" applyAlignment="1">
      <alignment horizontal="center"/>
    </xf>
    <xf numFmtId="0" fontId="38" fillId="0" borderId="0" xfId="0" applyFont="1" applyAlignment="1">
      <alignment horizontal="left" vertical="top"/>
    </xf>
    <xf numFmtId="1" fontId="44" fillId="0" borderId="0" xfId="0" applyNumberFormat="1" applyFont="1" applyAlignment="1">
      <alignment horizontal="left" vertical="top"/>
    </xf>
    <xf numFmtId="0" fontId="37" fillId="0" borderId="0" xfId="0" applyFont="1" applyAlignment="1">
      <alignment horizontal="center"/>
    </xf>
    <xf numFmtId="2" fontId="34" fillId="21" borderId="78" xfId="1" applyNumberFormat="1" applyFont="1" applyFill="1" applyBorder="1"/>
    <xf numFmtId="44" fontId="36" fillId="0" borderId="2" xfId="1" applyFont="1" applyFill="1" applyBorder="1"/>
    <xf numFmtId="0" fontId="37" fillId="0" borderId="22" xfId="0" applyFont="1" applyBorder="1"/>
    <xf numFmtId="0" fontId="37" fillId="0" borderId="4" xfId="0" applyFont="1" applyBorder="1"/>
    <xf numFmtId="0" fontId="102" fillId="0" borderId="2" xfId="0" applyFont="1" applyBorder="1"/>
    <xf numFmtId="0" fontId="8" fillId="0" borderId="81" xfId="0" applyFont="1" applyBorder="1" applyAlignment="1">
      <alignment horizontal="left"/>
    </xf>
    <xf numFmtId="0" fontId="92" fillId="0" borderId="4" xfId="0" applyFont="1" applyBorder="1" applyAlignment="1">
      <alignment horizontal="left"/>
    </xf>
    <xf numFmtId="0" fontId="92" fillId="0" borderId="6" xfId="0" applyFont="1" applyBorder="1" applyAlignment="1">
      <alignment horizontal="left"/>
    </xf>
    <xf numFmtId="0" fontId="41" fillId="0" borderId="2" xfId="0" applyFont="1" applyBorder="1"/>
    <xf numFmtId="1" fontId="20" fillId="4" borderId="3" xfId="0" applyNumberFormat="1" applyFont="1" applyFill="1" applyBorder="1" applyAlignment="1">
      <alignment horizontal="center"/>
    </xf>
    <xf numFmtId="1" fontId="6" fillId="4" borderId="19" xfId="1" applyNumberFormat="1" applyFont="1" applyFill="1" applyBorder="1"/>
    <xf numFmtId="3" fontId="34" fillId="6" borderId="25" xfId="1" applyNumberFormat="1" applyFont="1" applyFill="1" applyBorder="1"/>
    <xf numFmtId="3" fontId="34" fillId="7" borderId="22" xfId="1" applyNumberFormat="1" applyFont="1" applyFill="1" applyBorder="1"/>
    <xf numFmtId="0" fontId="0" fillId="0" borderId="50" xfId="0" applyBorder="1"/>
    <xf numFmtId="0" fontId="132" fillId="0" borderId="2" xfId="0" applyFont="1" applyBorder="1"/>
    <xf numFmtId="44" fontId="0" fillId="0" borderId="2" xfId="0" applyNumberFormat="1" applyBorder="1"/>
    <xf numFmtId="0" fontId="82" fillId="0" borderId="20" xfId="0" applyFont="1" applyBorder="1"/>
    <xf numFmtId="0" fontId="90" fillId="0" borderId="2" xfId="0" applyFont="1" applyBorder="1" applyAlignment="1">
      <alignment horizontal="left"/>
    </xf>
    <xf numFmtId="0" fontId="82" fillId="0" borderId="6" xfId="0" applyFont="1" applyBorder="1"/>
    <xf numFmtId="44" fontId="6" fillId="0" borderId="2" xfId="1" applyFont="1" applyBorder="1"/>
    <xf numFmtId="44" fontId="36" fillId="0" borderId="5" xfId="1" applyFont="1" applyFill="1" applyBorder="1"/>
    <xf numFmtId="44" fontId="36" fillId="0" borderId="5" xfId="1" applyFont="1" applyBorder="1"/>
    <xf numFmtId="44" fontId="0" fillId="0" borderId="29" xfId="1" applyFont="1" applyBorder="1"/>
    <xf numFmtId="0" fontId="47" fillId="0" borderId="40" xfId="0" applyFont="1" applyBorder="1"/>
    <xf numFmtId="0" fontId="70" fillId="12" borderId="50" xfId="0" applyFont="1" applyFill="1" applyBorder="1" applyAlignment="1">
      <alignment vertical="center"/>
    </xf>
    <xf numFmtId="0" fontId="101" fillId="0" borderId="25" xfId="0" applyFont="1" applyBorder="1" applyAlignment="1">
      <alignment horizontal="left"/>
    </xf>
    <xf numFmtId="0" fontId="102" fillId="0" borderId="22" xfId="0" applyFont="1" applyBorder="1"/>
    <xf numFmtId="0" fontId="101" fillId="0" borderId="22" xfId="0" applyFont="1" applyBorder="1" applyAlignment="1">
      <alignment horizontal="left"/>
    </xf>
    <xf numFmtId="0" fontId="102" fillId="0" borderId="23" xfId="0" applyFont="1" applyBorder="1"/>
    <xf numFmtId="0" fontId="101" fillId="0" borderId="61" xfId="0" applyFont="1" applyBorder="1" applyAlignment="1">
      <alignment horizontal="left"/>
    </xf>
    <xf numFmtId="0" fontId="101" fillId="0" borderId="82" xfId="0" applyFont="1" applyBorder="1"/>
    <xf numFmtId="0" fontId="101" fillId="0" borderId="82" xfId="0" applyFont="1" applyBorder="1" applyAlignment="1">
      <alignment horizontal="left"/>
    </xf>
    <xf numFmtId="0" fontId="103" fillId="0" borderId="82" xfId="0" applyFont="1" applyBorder="1"/>
    <xf numFmtId="0" fontId="103" fillId="0" borderId="71" xfId="0" applyFont="1" applyBorder="1"/>
    <xf numFmtId="0" fontId="47" fillId="0" borderId="22" xfId="0" applyFont="1" applyBorder="1"/>
    <xf numFmtId="3" fontId="0" fillId="0" borderId="64" xfId="0" applyNumberFormat="1" applyBorder="1"/>
    <xf numFmtId="0" fontId="0" fillId="0" borderId="64" xfId="0" applyBorder="1"/>
    <xf numFmtId="0" fontId="27" fillId="0" borderId="83" xfId="0" applyFont="1" applyBorder="1"/>
    <xf numFmtId="1" fontId="66" fillId="10" borderId="27" xfId="0" applyNumberFormat="1" applyFont="1" applyFill="1" applyBorder="1" applyAlignment="1">
      <alignment horizontal="right" vertical="center"/>
    </xf>
    <xf numFmtId="1" fontId="0" fillId="10" borderId="27" xfId="0" applyNumberFormat="1" applyFill="1" applyBorder="1"/>
    <xf numFmtId="0" fontId="133" fillId="12" borderId="46" xfId="0" applyFont="1" applyFill="1" applyBorder="1" applyAlignment="1">
      <alignment vertical="center"/>
    </xf>
    <xf numFmtId="0" fontId="83" fillId="0" borderId="27" xfId="0" applyFont="1" applyBorder="1"/>
    <xf numFmtId="0" fontId="0" fillId="0" borderId="27" xfId="0" applyBorder="1"/>
    <xf numFmtId="0" fontId="63" fillId="0" borderId="4" xfId="0" applyFont="1" applyBorder="1" applyAlignment="1">
      <alignment horizontal="left" vertical="center"/>
    </xf>
    <xf numFmtId="0" fontId="63" fillId="0" borderId="6" xfId="0" applyFont="1" applyBorder="1" applyAlignment="1">
      <alignment horizontal="left" vertical="center"/>
    </xf>
    <xf numFmtId="0" fontId="0" fillId="0" borderId="22" xfId="0" applyBorder="1"/>
    <xf numFmtId="41" fontId="0" fillId="0" borderId="0" xfId="0" applyNumberFormat="1" applyAlignment="1">
      <alignment horizontal="center"/>
    </xf>
    <xf numFmtId="0" fontId="65" fillId="13" borderId="22" xfId="0" applyFont="1" applyFill="1" applyBorder="1" applyAlignment="1">
      <alignment vertical="center"/>
    </xf>
    <xf numFmtId="0" fontId="66" fillId="0" borderId="22" xfId="0" applyFont="1" applyBorder="1" applyAlignment="1">
      <alignment horizontal="left" vertical="center"/>
    </xf>
    <xf numFmtId="1" fontId="0" fillId="0" borderId="29" xfId="0" applyNumberFormat="1" applyBorder="1"/>
    <xf numFmtId="3" fontId="6" fillId="0" borderId="67" xfId="1" applyNumberFormat="1" applyFont="1" applyBorder="1"/>
    <xf numFmtId="0" fontId="20" fillId="7" borderId="10" xfId="0" applyFont="1" applyFill="1" applyBorder="1"/>
    <xf numFmtId="1" fontId="0" fillId="7" borderId="9" xfId="0" applyNumberFormat="1" applyFill="1" applyBorder="1"/>
    <xf numFmtId="1" fontId="0" fillId="7" borderId="9" xfId="0" applyNumberFormat="1" applyFill="1" applyBorder="1" applyAlignment="1">
      <alignment horizontal="center"/>
    </xf>
    <xf numFmtId="1" fontId="0" fillId="7" borderId="67" xfId="0" applyNumberFormat="1" applyFill="1" applyBorder="1" applyAlignment="1">
      <alignment horizontal="center"/>
    </xf>
    <xf numFmtId="0" fontId="18" fillId="0" borderId="16" xfId="0" applyFont="1" applyBorder="1" applyAlignment="1">
      <alignment horizontal="left"/>
    </xf>
    <xf numFmtId="1" fontId="10" fillId="0" borderId="16" xfId="0" applyNumberFormat="1" applyFont="1" applyBorder="1"/>
    <xf numFmtId="1" fontId="6" fillId="0" borderId="16" xfId="0" applyNumberFormat="1" applyFont="1" applyBorder="1" applyAlignment="1">
      <alignment horizontal="center"/>
    </xf>
    <xf numFmtId="3" fontId="6" fillId="0" borderId="75" xfId="1" applyNumberFormat="1" applyFont="1" applyBorder="1"/>
    <xf numFmtId="0" fontId="17" fillId="0" borderId="14" xfId="0" applyFont="1" applyBorder="1"/>
    <xf numFmtId="0" fontId="0" fillId="0" borderId="4" xfId="0" applyBorder="1"/>
    <xf numFmtId="0" fontId="40" fillId="0" borderId="0" xfId="0" applyFont="1"/>
    <xf numFmtId="0" fontId="39" fillId="0" borderId="1" xfId="0" applyFont="1" applyBorder="1"/>
    <xf numFmtId="1" fontId="36" fillId="0" borderId="5" xfId="0" applyNumberFormat="1" applyFont="1" applyBorder="1" applyAlignment="1">
      <alignment horizontal="center"/>
    </xf>
    <xf numFmtId="164" fontId="36" fillId="0" borderId="5" xfId="0" applyNumberFormat="1" applyFont="1" applyBorder="1" applyAlignment="1">
      <alignment horizontal="center"/>
    </xf>
    <xf numFmtId="0" fontId="39" fillId="0" borderId="4" xfId="0" applyFont="1" applyBorder="1"/>
    <xf numFmtId="0" fontId="36" fillId="4" borderId="4" xfId="0" applyFont="1" applyFill="1" applyBorder="1" applyAlignment="1">
      <alignment wrapText="1"/>
    </xf>
    <xf numFmtId="1" fontId="37" fillId="4" borderId="2" xfId="0" applyNumberFormat="1" applyFont="1" applyFill="1" applyBorder="1" applyAlignment="1">
      <alignment horizontal="center"/>
    </xf>
    <xf numFmtId="1" fontId="36" fillId="4" borderId="2" xfId="0" applyNumberFormat="1" applyFont="1" applyFill="1" applyBorder="1" applyAlignment="1">
      <alignment horizontal="center"/>
    </xf>
    <xf numFmtId="1" fontId="36" fillId="4" borderId="2" xfId="0" applyNumberFormat="1" applyFont="1" applyFill="1" applyBorder="1" applyAlignment="1">
      <alignment horizontal="center" wrapText="1"/>
    </xf>
    <xf numFmtId="0" fontId="134" fillId="0" borderId="5" xfId="0" applyFont="1" applyBorder="1"/>
    <xf numFmtId="0" fontId="134" fillId="0" borderId="4" xfId="0" applyFont="1" applyBorder="1"/>
    <xf numFmtId="0" fontId="136" fillId="4" borderId="5" xfId="0" applyFont="1" applyFill="1" applyBorder="1"/>
    <xf numFmtId="0" fontId="136" fillId="4" borderId="4" xfId="0" applyFont="1" applyFill="1" applyBorder="1"/>
    <xf numFmtId="0" fontId="134" fillId="4" borderId="5" xfId="0" applyFont="1" applyFill="1" applyBorder="1"/>
    <xf numFmtId="0" fontId="134" fillId="4" borderId="4" xfId="0" applyFont="1" applyFill="1" applyBorder="1"/>
    <xf numFmtId="0" fontId="92" fillId="0" borderId="0" xfId="0" applyFont="1"/>
    <xf numFmtId="1" fontId="6" fillId="4" borderId="0" xfId="0" applyNumberFormat="1" applyFont="1" applyFill="1" applyAlignment="1">
      <alignment horizontal="center"/>
    </xf>
    <xf numFmtId="0" fontId="97" fillId="4" borderId="28" xfId="0" applyFont="1" applyFill="1" applyBorder="1"/>
    <xf numFmtId="0" fontId="0" fillId="0" borderId="5" xfId="0" applyBorder="1" applyAlignment="1">
      <alignment horizontal="center"/>
    </xf>
    <xf numFmtId="167" fontId="23" fillId="0" borderId="0" xfId="0" applyNumberFormat="1" applyFont="1" applyAlignment="1">
      <alignment horizontal="left"/>
    </xf>
    <xf numFmtId="166" fontId="0" fillId="0" borderId="30" xfId="0" applyNumberFormat="1" applyBorder="1"/>
    <xf numFmtId="168" fontId="26" fillId="0" borderId="2" xfId="0" applyNumberFormat="1" applyFont="1" applyBorder="1" applyAlignment="1">
      <alignment horizontal="center"/>
    </xf>
    <xf numFmtId="0" fontId="47" fillId="0" borderId="0" xfId="0" applyFont="1"/>
    <xf numFmtId="0" fontId="27" fillId="0" borderId="59" xfId="0" applyFont="1" applyBorder="1" applyAlignment="1">
      <alignment horizontal="center"/>
    </xf>
    <xf numFmtId="0" fontId="27" fillId="0" borderId="39" xfId="0" applyFont="1" applyBorder="1" applyAlignment="1">
      <alignment horizontal="center"/>
    </xf>
    <xf numFmtId="0" fontId="0" fillId="0" borderId="8" xfId="0" applyBorder="1" applyAlignment="1">
      <alignment horizontal="center"/>
    </xf>
    <xf numFmtId="41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14" borderId="8" xfId="0" applyFill="1" applyBorder="1" applyAlignment="1">
      <alignment horizontal="center"/>
    </xf>
    <xf numFmtId="0" fontId="27" fillId="0" borderId="79" xfId="0" applyFont="1" applyBorder="1" applyAlignment="1">
      <alignment horizontal="center"/>
    </xf>
    <xf numFmtId="0" fontId="27" fillId="7" borderId="17" xfId="0" applyFont="1" applyFill="1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22" fillId="0" borderId="6" xfId="0" applyFont="1" applyBorder="1"/>
    <xf numFmtId="0" fontId="0" fillId="14" borderId="6" xfId="0" applyFill="1" applyBorder="1"/>
    <xf numFmtId="0" fontId="27" fillId="4" borderId="0" xfId="0" applyFont="1" applyFill="1" applyAlignment="1">
      <alignment horizontal="center"/>
    </xf>
    <xf numFmtId="0" fontId="27" fillId="23" borderId="2" xfId="0" applyFont="1" applyFill="1" applyBorder="1" applyAlignment="1">
      <alignment horizontal="center"/>
    </xf>
    <xf numFmtId="0" fontId="45" fillId="23" borderId="36" xfId="0" applyFont="1" applyFill="1" applyBorder="1" applyAlignment="1">
      <alignment horizontal="center"/>
    </xf>
    <xf numFmtId="0" fontId="140" fillId="0" borderId="0" xfId="0" applyFont="1"/>
    <xf numFmtId="0" fontId="37" fillId="0" borderId="27" xfId="0" applyFont="1" applyBorder="1"/>
    <xf numFmtId="0" fontId="64" fillId="13" borderId="84" xfId="0" applyFont="1" applyFill="1" applyBorder="1" applyAlignment="1">
      <alignment vertical="center"/>
    </xf>
    <xf numFmtId="0" fontId="66" fillId="0" borderId="6" xfId="0" applyFont="1" applyBorder="1" applyAlignment="1">
      <alignment horizontal="right" vertical="center"/>
    </xf>
    <xf numFmtId="0" fontId="64" fillId="13" borderId="10" xfId="0" applyFont="1" applyFill="1" applyBorder="1" applyAlignment="1">
      <alignment vertical="center"/>
    </xf>
    <xf numFmtId="0" fontId="66" fillId="0" borderId="27" xfId="0" applyFont="1" applyBorder="1" applyAlignment="1">
      <alignment horizontal="center" vertical="center"/>
    </xf>
    <xf numFmtId="0" fontId="65" fillId="0" borderId="32" xfId="0" applyFont="1" applyBorder="1" applyAlignment="1">
      <alignment horizontal="right" vertical="center"/>
    </xf>
    <xf numFmtId="0" fontId="142" fillId="0" borderId="0" xfId="0" applyFont="1" applyAlignment="1">
      <alignment horizontal="center" vertical="top"/>
    </xf>
    <xf numFmtId="0" fontId="38" fillId="0" borderId="0" xfId="0" applyFont="1"/>
    <xf numFmtId="1" fontId="6" fillId="4" borderId="9" xfId="0" applyNumberFormat="1" applyFont="1" applyFill="1" applyBorder="1" applyAlignment="1">
      <alignment horizontal="center"/>
    </xf>
    <xf numFmtId="0" fontId="90" fillId="0" borderId="20" xfId="0" applyFont="1" applyBorder="1"/>
    <xf numFmtId="44" fontId="6" fillId="0" borderId="2" xfId="1" applyFont="1" applyBorder="1" applyAlignment="1"/>
    <xf numFmtId="6" fontId="84" fillId="0" borderId="5" xfId="1" applyNumberFormat="1" applyFont="1" applyBorder="1"/>
    <xf numFmtId="1" fontId="1" fillId="14" borderId="42" xfId="1" applyNumberFormat="1" applyFont="1" applyFill="1" applyBorder="1"/>
    <xf numFmtId="0" fontId="0" fillId="0" borderId="28" xfId="0" applyBorder="1" applyAlignment="1">
      <alignment horizontal="left"/>
    </xf>
    <xf numFmtId="0" fontId="0" fillId="0" borderId="11" xfId="0" applyBorder="1" applyAlignment="1">
      <alignment horizontal="left"/>
    </xf>
    <xf numFmtId="0" fontId="32" fillId="0" borderId="0" xfId="0" applyFont="1" applyAlignment="1">
      <alignment horizontal="left"/>
    </xf>
    <xf numFmtId="0" fontId="36" fillId="0" borderId="22" xfId="0" applyFont="1" applyBorder="1" applyAlignment="1">
      <alignment horizontal="left"/>
    </xf>
    <xf numFmtId="0" fontId="36" fillId="0" borderId="4" xfId="0" applyFont="1" applyBorder="1" applyAlignment="1">
      <alignment horizontal="left"/>
    </xf>
    <xf numFmtId="0" fontId="36" fillId="0" borderId="6" xfId="0" applyFon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3" xfId="0" applyNumberFormat="1" applyBorder="1"/>
    <xf numFmtId="0" fontId="33" fillId="10" borderId="40" xfId="0" applyFont="1" applyFill="1" applyBorder="1" applyAlignment="1">
      <alignment horizontal="left" vertical="center"/>
    </xf>
    <xf numFmtId="0" fontId="50" fillId="10" borderId="0" xfId="0" applyFont="1" applyFill="1" applyAlignment="1">
      <alignment horizontal="left" vertical="center"/>
    </xf>
    <xf numFmtId="1" fontId="66" fillId="10" borderId="81" xfId="0" applyNumberFormat="1" applyFont="1" applyFill="1" applyBorder="1" applyAlignment="1">
      <alignment horizontal="right" vertical="center"/>
    </xf>
    <xf numFmtId="3" fontId="37" fillId="0" borderId="0" xfId="1" applyNumberFormat="1" applyFont="1"/>
    <xf numFmtId="3" fontId="37" fillId="0" borderId="0" xfId="0" applyNumberFormat="1" applyFont="1" applyAlignment="1">
      <alignment horizontal="center"/>
    </xf>
    <xf numFmtId="3" fontId="37" fillId="0" borderId="32" xfId="0" applyNumberFormat="1" applyFont="1" applyBorder="1"/>
    <xf numFmtId="3" fontId="37" fillId="2" borderId="24" xfId="1" applyNumberFormat="1" applyFont="1" applyFill="1" applyBorder="1"/>
    <xf numFmtId="3" fontId="36" fillId="0" borderId="19" xfId="1" applyNumberFormat="1" applyFont="1" applyBorder="1"/>
    <xf numFmtId="3" fontId="37" fillId="0" borderId="0" xfId="0" applyNumberFormat="1" applyFont="1"/>
    <xf numFmtId="3" fontId="123" fillId="0" borderId="0" xfId="1" applyNumberFormat="1" applyFont="1"/>
    <xf numFmtId="3" fontId="123" fillId="0" borderId="0" xfId="0" applyNumberFormat="1" applyFont="1"/>
    <xf numFmtId="3" fontId="124" fillId="0" borderId="0" xfId="1" applyNumberFormat="1" applyFont="1"/>
    <xf numFmtId="0" fontId="1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44" fillId="0" borderId="0" xfId="0" applyFont="1" applyAlignment="1">
      <alignment vertical="center"/>
    </xf>
    <xf numFmtId="0" fontId="145" fillId="0" borderId="0" xfId="0" applyFont="1"/>
    <xf numFmtId="6" fontId="146" fillId="0" borderId="0" xfId="0" applyNumberFormat="1" applyFont="1" applyAlignment="1">
      <alignment vertical="center"/>
    </xf>
    <xf numFmtId="0" fontId="79" fillId="0" borderId="0" xfId="0" applyFont="1" applyAlignment="1">
      <alignment vertical="center"/>
    </xf>
    <xf numFmtId="0" fontId="77" fillId="0" borderId="0" xfId="0" applyFont="1"/>
    <xf numFmtId="0" fontId="77" fillId="0" borderId="0" xfId="0" applyFont="1" applyAlignment="1">
      <alignment vertical="center"/>
    </xf>
    <xf numFmtId="0" fontId="147" fillId="0" borderId="0" xfId="0" applyFont="1" applyAlignment="1">
      <alignment vertical="center"/>
    </xf>
    <xf numFmtId="0" fontId="106" fillId="0" borderId="0" xfId="0" applyFont="1"/>
    <xf numFmtId="3" fontId="27" fillId="0" borderId="0" xfId="0" applyNumberFormat="1" applyFont="1"/>
    <xf numFmtId="0" fontId="37" fillId="0" borderId="3" xfId="1" applyNumberFormat="1" applyFont="1" applyBorder="1"/>
    <xf numFmtId="3" fontId="36" fillId="0" borderId="24" xfId="1" applyNumberFormat="1" applyFont="1" applyBorder="1"/>
    <xf numFmtId="0" fontId="36" fillId="0" borderId="3" xfId="1" applyNumberFormat="1" applyFont="1" applyBorder="1"/>
    <xf numFmtId="41" fontId="6" fillId="0" borderId="3" xfId="0" applyNumberFormat="1" applyFont="1" applyBorder="1"/>
    <xf numFmtId="3" fontId="36" fillId="0" borderId="67" xfId="1" applyNumberFormat="1" applyFont="1" applyBorder="1"/>
    <xf numFmtId="0" fontId="0" fillId="0" borderId="26" xfId="0" applyBorder="1"/>
    <xf numFmtId="0" fontId="37" fillId="2" borderId="14" xfId="0" applyFont="1" applyFill="1" applyBorder="1"/>
    <xf numFmtId="0" fontId="0" fillId="2" borderId="14" xfId="0" applyFill="1" applyBorder="1"/>
    <xf numFmtId="3" fontId="37" fillId="2" borderId="21" xfId="0" applyNumberFormat="1" applyFont="1" applyFill="1" applyBorder="1"/>
    <xf numFmtId="0" fontId="37" fillId="0" borderId="9" xfId="0" applyFont="1" applyBorder="1"/>
    <xf numFmtId="41" fontId="0" fillId="0" borderId="9" xfId="0" applyNumberFormat="1" applyBorder="1"/>
    <xf numFmtId="0" fontId="37" fillId="10" borderId="66" xfId="0" applyFont="1" applyFill="1" applyBorder="1"/>
    <xf numFmtId="3" fontId="111" fillId="10" borderId="65" xfId="1" applyNumberFormat="1" applyFont="1" applyFill="1" applyBorder="1"/>
    <xf numFmtId="41" fontId="0" fillId="10" borderId="51" xfId="0" applyNumberFormat="1" applyFill="1" applyBorder="1"/>
    <xf numFmtId="0" fontId="151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0" fontId="37" fillId="0" borderId="28" xfId="0" applyFont="1" applyBorder="1" applyAlignment="1">
      <alignment horizontal="left"/>
    </xf>
    <xf numFmtId="0" fontId="7" fillId="4" borderId="0" xfId="0" applyFont="1" applyFill="1" applyAlignment="1">
      <alignment horizontal="left" vertical="center"/>
    </xf>
    <xf numFmtId="3" fontId="6" fillId="4" borderId="0" xfId="1" applyNumberFormat="1" applyFont="1" applyFill="1" applyBorder="1"/>
    <xf numFmtId="16" fontId="0" fillId="0" borderId="0" xfId="0" applyNumberFormat="1"/>
    <xf numFmtId="0" fontId="37" fillId="0" borderId="3" xfId="0" applyFont="1" applyBorder="1"/>
    <xf numFmtId="0" fontId="37" fillId="0" borderId="5" xfId="0" applyFont="1" applyBorder="1"/>
    <xf numFmtId="44" fontId="0" fillId="0" borderId="85" xfId="1" applyFont="1" applyBorder="1"/>
    <xf numFmtId="0" fontId="37" fillId="0" borderId="28" xfId="0" applyFont="1" applyBorder="1"/>
    <xf numFmtId="0" fontId="37" fillId="0" borderId="1" xfId="0" applyFont="1" applyBorder="1"/>
    <xf numFmtId="0" fontId="37" fillId="0" borderId="11" xfId="0" applyFont="1" applyBorder="1"/>
    <xf numFmtId="0" fontId="26" fillId="0" borderId="0" xfId="0" applyFont="1" applyAlignment="1">
      <alignment vertical="center"/>
    </xf>
    <xf numFmtId="0" fontId="36" fillId="0" borderId="2" xfId="1" applyNumberFormat="1" applyFont="1" applyBorder="1" applyAlignment="1"/>
    <xf numFmtId="0" fontId="0" fillId="0" borderId="2" xfId="0" applyBorder="1" applyAlignment="1">
      <alignment wrapText="1"/>
    </xf>
    <xf numFmtId="0" fontId="44" fillId="0" borderId="5" xfId="0" applyFont="1" applyBorder="1" applyAlignment="1">
      <alignment vertical="center"/>
    </xf>
    <xf numFmtId="0" fontId="39" fillId="0" borderId="1" xfId="0" applyFont="1" applyBorder="1" applyAlignment="1">
      <alignment horizontal="center"/>
    </xf>
    <xf numFmtId="1" fontId="44" fillId="0" borderId="0" xfId="0" applyNumberFormat="1" applyFont="1" applyAlignment="1">
      <alignment horizontal="center" vertical="top"/>
    </xf>
    <xf numFmtId="1" fontId="39" fillId="0" borderId="1" xfId="0" applyNumberFormat="1" applyFont="1" applyBorder="1" applyAlignment="1">
      <alignment horizontal="center"/>
    </xf>
    <xf numFmtId="0" fontId="153" fillId="0" borderId="34" xfId="0" applyFont="1" applyBorder="1" applyAlignment="1">
      <alignment vertical="center"/>
    </xf>
    <xf numFmtId="0" fontId="37" fillId="0" borderId="8" xfId="0" applyFont="1" applyBorder="1"/>
    <xf numFmtId="0" fontId="44" fillId="0" borderId="5" xfId="0" applyFont="1" applyBorder="1"/>
    <xf numFmtId="0" fontId="0" fillId="0" borderId="7" xfId="0" applyBorder="1"/>
    <xf numFmtId="0" fontId="44" fillId="0" borderId="56" xfId="0" applyFont="1" applyBorder="1" applyAlignment="1">
      <alignment horizontal="center" wrapText="1"/>
    </xf>
    <xf numFmtId="0" fontId="37" fillId="0" borderId="8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94" fillId="0" borderId="5" xfId="0" applyFont="1" applyBorder="1" applyAlignment="1">
      <alignment vertical="center"/>
    </xf>
    <xf numFmtId="0" fontId="152" fillId="0" borderId="5" xfId="0" applyFont="1" applyBorder="1"/>
    <xf numFmtId="0" fontId="152" fillId="0" borderId="5" xfId="0" applyFont="1" applyBorder="1" applyAlignment="1">
      <alignment vertical="center"/>
    </xf>
    <xf numFmtId="0" fontId="38" fillId="0" borderId="30" xfId="0" applyFont="1" applyBorder="1" applyAlignment="1">
      <alignment vertical="center"/>
    </xf>
    <xf numFmtId="0" fontId="155" fillId="0" borderId="49" xfId="0" applyFont="1" applyBorder="1"/>
    <xf numFmtId="0" fontId="155" fillId="0" borderId="5" xfId="0" applyFont="1" applyBorder="1"/>
    <xf numFmtId="0" fontId="0" fillId="0" borderId="22" xfId="0" applyBorder="1" applyAlignment="1">
      <alignment vertical="center"/>
    </xf>
    <xf numFmtId="0" fontId="0" fillId="0" borderId="23" xfId="0" applyBorder="1"/>
    <xf numFmtId="0" fontId="0" fillId="0" borderId="5" xfId="0" applyBorder="1" applyAlignment="1">
      <alignment wrapText="1"/>
    </xf>
    <xf numFmtId="0" fontId="0" fillId="0" borderId="86" xfId="0" applyBorder="1"/>
    <xf numFmtId="0" fontId="156" fillId="0" borderId="2" xfId="0" applyFont="1" applyBorder="1"/>
    <xf numFmtId="0" fontId="37" fillId="0" borderId="8" xfId="0" applyFont="1" applyBorder="1" applyAlignment="1">
      <alignment horizontal="left" vertical="center"/>
    </xf>
    <xf numFmtId="0" fontId="38" fillId="0" borderId="30" xfId="0" applyFont="1" applyBorder="1" applyAlignment="1">
      <alignment vertical="center" wrapText="1"/>
    </xf>
    <xf numFmtId="0" fontId="44" fillId="0" borderId="37" xfId="0" applyFont="1" applyBorder="1" applyAlignment="1">
      <alignment horizontal="left" vertical="center"/>
    </xf>
    <xf numFmtId="0" fontId="44" fillId="0" borderId="50" xfId="0" applyFont="1" applyBorder="1" applyAlignment="1">
      <alignment vertical="center"/>
    </xf>
    <xf numFmtId="0" fontId="0" fillId="0" borderId="49" xfId="0" applyBorder="1" applyAlignment="1">
      <alignment horizontal="center" wrapText="1"/>
    </xf>
    <xf numFmtId="14" fontId="157" fillId="0" borderId="28" xfId="0" applyNumberFormat="1" applyFont="1" applyBorder="1"/>
    <xf numFmtId="0" fontId="156" fillId="0" borderId="8" xfId="0" applyFont="1" applyBorder="1" applyAlignment="1">
      <alignment wrapText="1"/>
    </xf>
    <xf numFmtId="0" fontId="27" fillId="0" borderId="30" xfId="0" applyFont="1" applyBorder="1"/>
    <xf numFmtId="0" fontId="79" fillId="0" borderId="65" xfId="0" applyFont="1" applyBorder="1" applyAlignment="1">
      <alignment horizontal="center" vertical="center"/>
    </xf>
    <xf numFmtId="0" fontId="36" fillId="0" borderId="5" xfId="1" applyNumberFormat="1" applyFont="1" applyBorder="1" applyAlignment="1"/>
    <xf numFmtId="0" fontId="36" fillId="0" borderId="19" xfId="1" applyNumberFormat="1" applyFont="1" applyBorder="1" applyAlignment="1"/>
    <xf numFmtId="0" fontId="37" fillId="0" borderId="7" xfId="0" applyFont="1" applyBorder="1" applyAlignment="1">
      <alignment vertical="center"/>
    </xf>
    <xf numFmtId="0" fontId="154" fillId="0" borderId="3" xfId="0" applyFont="1" applyBorder="1" applyAlignment="1">
      <alignment horizontal="center" wrapText="1"/>
    </xf>
    <xf numFmtId="0" fontId="154" fillId="0" borderId="2" xfId="0" applyFont="1" applyBorder="1" applyAlignment="1">
      <alignment horizontal="center" wrapText="1"/>
    </xf>
    <xf numFmtId="0" fontId="154" fillId="0" borderId="2" xfId="0" applyFont="1" applyBorder="1" applyAlignment="1">
      <alignment horizontal="center" vertical="center"/>
    </xf>
    <xf numFmtId="0" fontId="154" fillId="0" borderId="2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7" fillId="14" borderId="65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1" fontId="0" fillId="6" borderId="35" xfId="0" applyNumberFormat="1" applyFill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1" fillId="0" borderId="2" xfId="0" applyFont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3" fillId="4" borderId="10" xfId="0" applyFont="1" applyFill="1" applyBorder="1" applyAlignment="1">
      <alignment horizontal="center"/>
    </xf>
    <xf numFmtId="0" fontId="7" fillId="7" borderId="10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7" fillId="14" borderId="31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104" fillId="4" borderId="0" xfId="0" applyFont="1" applyFill="1" applyAlignment="1">
      <alignment horizontal="center"/>
    </xf>
    <xf numFmtId="0" fontId="25" fillId="7" borderId="2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5" fillId="2" borderId="30" xfId="0" applyFont="1" applyFill="1" applyBorder="1"/>
    <xf numFmtId="0" fontId="25" fillId="2" borderId="35" xfId="0" applyFont="1" applyFill="1" applyBorder="1"/>
    <xf numFmtId="1" fontId="25" fillId="2" borderId="31" xfId="0" applyNumberFormat="1" applyFont="1" applyFill="1" applyBorder="1"/>
    <xf numFmtId="1" fontId="25" fillId="2" borderId="31" xfId="0" applyNumberFormat="1" applyFont="1" applyFill="1" applyBorder="1" applyAlignment="1">
      <alignment horizontal="center"/>
    </xf>
    <xf numFmtId="1" fontId="25" fillId="2" borderId="65" xfId="0" applyNumberFormat="1" applyFont="1" applyFill="1" applyBorder="1" applyAlignment="1">
      <alignment horizontal="center"/>
    </xf>
    <xf numFmtId="1" fontId="0" fillId="0" borderId="18" xfId="1" applyNumberFormat="1" applyFont="1" applyBorder="1"/>
    <xf numFmtId="1" fontId="0" fillId="0" borderId="21" xfId="1" applyNumberFormat="1" applyFont="1" applyBorder="1"/>
    <xf numFmtId="0" fontId="158" fillId="0" borderId="0" xfId="0" applyFont="1" applyAlignment="1">
      <alignment vertical="center"/>
    </xf>
    <xf numFmtId="1" fontId="10" fillId="0" borderId="2" xfId="0" applyNumberFormat="1" applyFont="1" applyBorder="1" applyAlignment="1">
      <alignment horizontal="right"/>
    </xf>
    <xf numFmtId="44" fontId="159" fillId="0" borderId="5" xfId="1" applyFont="1" applyBorder="1"/>
    <xf numFmtId="0" fontId="100" fillId="0" borderId="0" xfId="0" applyFont="1"/>
    <xf numFmtId="0" fontId="22" fillId="0" borderId="0" xfId="0" applyFont="1"/>
    <xf numFmtId="0" fontId="70" fillId="12" borderId="50" xfId="0" applyFont="1" applyFill="1" applyBorder="1" applyAlignment="1">
      <alignment vertical="center"/>
    </xf>
    <xf numFmtId="0" fontId="70" fillId="12" borderId="46" xfId="0" applyFont="1" applyFill="1" applyBorder="1" applyAlignment="1">
      <alignment vertical="center"/>
    </xf>
    <xf numFmtId="0" fontId="47" fillId="0" borderId="40" xfId="0" applyFont="1" applyBorder="1"/>
    <xf numFmtId="0" fontId="47" fillId="0" borderId="0" xfId="0" applyFont="1"/>
    <xf numFmtId="0" fontId="47" fillId="0" borderId="63" xfId="0" applyFont="1" applyBorder="1"/>
    <xf numFmtId="0" fontId="47" fillId="0" borderId="22" xfId="0" applyFont="1" applyBorder="1"/>
    <xf numFmtId="0" fontId="47" fillId="0" borderId="4" xfId="0" applyFont="1" applyBorder="1"/>
    <xf numFmtId="0" fontId="47" fillId="0" borderId="6" xfId="0" applyFont="1" applyBorder="1"/>
    <xf numFmtId="0" fontId="140" fillId="0" borderId="0" xfId="0" applyFont="1"/>
    <xf numFmtId="0" fontId="64" fillId="0" borderId="30" xfId="0" applyFont="1" applyBorder="1" applyAlignment="1">
      <alignment horizontal="center" vertical="center"/>
    </xf>
    <xf numFmtId="0" fontId="64" fillId="0" borderId="65" xfId="0" applyFont="1" applyBorder="1" applyAlignment="1">
      <alignment horizontal="center" vertical="center"/>
    </xf>
    <xf numFmtId="0" fontId="106" fillId="0" borderId="0" xfId="0" applyFont="1" applyAlignment="1">
      <alignment horizontal="left"/>
    </xf>
    <xf numFmtId="0" fontId="100" fillId="0" borderId="0" xfId="0" applyFont="1" applyAlignment="1">
      <alignment horizontal="left"/>
    </xf>
    <xf numFmtId="0" fontId="0" fillId="0" borderId="32" xfId="0" applyBorder="1" applyAlignment="1">
      <alignment horizontal="center"/>
    </xf>
    <xf numFmtId="0" fontId="10" fillId="0" borderId="6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56" fillId="0" borderId="4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10" fillId="0" borderId="74" xfId="0" applyFont="1" applyBorder="1" applyAlignment="1">
      <alignment horizontal="left"/>
    </xf>
    <xf numFmtId="0" fontId="10" fillId="0" borderId="29" xfId="0" applyFont="1" applyBorder="1" applyAlignment="1">
      <alignment horizontal="left"/>
    </xf>
    <xf numFmtId="41" fontId="27" fillId="0" borderId="0" xfId="0" applyNumberFormat="1" applyFont="1" applyAlignment="1">
      <alignment horizontal="center"/>
    </xf>
    <xf numFmtId="41" fontId="0" fillId="0" borderId="0" xfId="0" applyNumberFormat="1" applyAlignment="1">
      <alignment horizontal="center" vertical="top" wrapText="1"/>
    </xf>
    <xf numFmtId="14" fontId="0" fillId="0" borderId="0" xfId="0" applyNumberFormat="1"/>
    <xf numFmtId="0" fontId="0" fillId="0" borderId="0" xfId="0"/>
    <xf numFmtId="0" fontId="41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4" borderId="68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25" fillId="16" borderId="30" xfId="0" applyFont="1" applyFill="1" applyBorder="1" applyAlignment="1">
      <alignment horizontal="left"/>
    </xf>
    <xf numFmtId="0" fontId="25" fillId="16" borderId="31" xfId="0" applyFont="1" applyFill="1" applyBorder="1" applyAlignment="1">
      <alignment horizontal="left"/>
    </xf>
    <xf numFmtId="0" fontId="25" fillId="16" borderId="38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11" xfId="0" applyBorder="1" applyAlignment="1">
      <alignment horizontal="left"/>
    </xf>
    <xf numFmtId="0" fontId="10" fillId="0" borderId="28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97" fillId="4" borderId="22" xfId="0" applyFont="1" applyFill="1" applyBorder="1"/>
    <xf numFmtId="0" fontId="97" fillId="4" borderId="4" xfId="0" applyFont="1" applyFill="1" applyBorder="1"/>
    <xf numFmtId="0" fontId="97" fillId="4" borderId="6" xfId="0" applyFont="1" applyFill="1" applyBorder="1"/>
    <xf numFmtId="0" fontId="10" fillId="0" borderId="52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40" fillId="0" borderId="5" xfId="0" applyFont="1" applyBorder="1" applyAlignment="1">
      <alignment horizontal="left"/>
    </xf>
    <xf numFmtId="0" fontId="40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134" fillId="0" borderId="5" xfId="0" applyFont="1" applyBorder="1" applyAlignment="1">
      <alignment horizontal="left"/>
    </xf>
    <xf numFmtId="0" fontId="134" fillId="0" borderId="4" xfId="0" applyFont="1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34" fillId="0" borderId="5" xfId="0" applyFont="1" applyBorder="1"/>
    <xf numFmtId="0" fontId="134" fillId="0" borderId="4" xfId="0" applyFont="1" applyBorder="1"/>
    <xf numFmtId="0" fontId="27" fillId="0" borderId="30" xfId="0" applyFont="1" applyBorder="1" applyAlignment="1">
      <alignment horizontal="center"/>
    </xf>
    <xf numFmtId="0" fontId="27" fillId="0" borderId="38" xfId="0" applyFont="1" applyBorder="1" applyAlignment="1">
      <alignment horizontal="center"/>
    </xf>
    <xf numFmtId="0" fontId="39" fillId="0" borderId="39" xfId="0" applyFont="1" applyBorder="1"/>
    <xf numFmtId="0" fontId="39" fillId="0" borderId="17" xfId="0" applyFont="1" applyBorder="1"/>
    <xf numFmtId="0" fontId="39" fillId="0" borderId="5" xfId="0" applyFont="1" applyBorder="1"/>
    <xf numFmtId="0" fontId="39" fillId="0" borderId="4" xfId="0" applyFont="1" applyBorder="1"/>
    <xf numFmtId="0" fontId="137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41" fillId="0" borderId="32" xfId="0" applyFont="1" applyBorder="1" applyAlignment="1">
      <alignment horizontal="left"/>
    </xf>
    <xf numFmtId="0" fontId="119" fillId="22" borderId="30" xfId="0" applyFont="1" applyFill="1" applyBorder="1" applyAlignment="1">
      <alignment horizontal="left"/>
    </xf>
    <xf numFmtId="0" fontId="119" fillId="22" borderId="31" xfId="0" applyFont="1" applyFill="1" applyBorder="1" applyAlignment="1">
      <alignment horizontal="left"/>
    </xf>
    <xf numFmtId="0" fontId="0" fillId="0" borderId="68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14" borderId="48" xfId="0" applyFont="1" applyFill="1" applyBorder="1" applyAlignment="1">
      <alignment horizontal="left"/>
    </xf>
    <xf numFmtId="0" fontId="3" fillId="14" borderId="43" xfId="0" applyFont="1" applyFill="1" applyBorder="1" applyAlignment="1">
      <alignment horizontal="left"/>
    </xf>
    <xf numFmtId="0" fontId="22" fillId="0" borderId="0" xfId="0" applyFont="1" applyAlignment="1">
      <alignment horizontal="left"/>
    </xf>
    <xf numFmtId="0" fontId="0" fillId="0" borderId="2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9" fillId="0" borderId="50" xfId="0" applyFont="1" applyBorder="1"/>
    <xf numFmtId="0" fontId="9" fillId="0" borderId="46" xfId="0" applyFont="1" applyBorder="1"/>
    <xf numFmtId="0" fontId="9" fillId="0" borderId="80" xfId="0" applyFont="1" applyBorder="1"/>
    <xf numFmtId="0" fontId="9" fillId="0" borderId="22" xfId="0" applyFont="1" applyBorder="1"/>
    <xf numFmtId="0" fontId="9" fillId="0" borderId="4" xfId="0" applyFont="1" applyBorder="1"/>
    <xf numFmtId="0" fontId="9" fillId="0" borderId="6" xfId="0" applyFont="1" applyBorder="1"/>
    <xf numFmtId="0" fontId="17" fillId="0" borderId="0" xfId="0" applyFont="1"/>
    <xf numFmtId="0" fontId="9" fillId="0" borderId="23" xfId="0" applyFont="1" applyBorder="1"/>
    <xf numFmtId="0" fontId="9" fillId="0" borderId="12" xfId="0" applyFont="1" applyBorder="1"/>
    <xf numFmtId="0" fontId="9" fillId="0" borderId="13" xfId="0" applyFont="1" applyBorder="1"/>
    <xf numFmtId="0" fontId="7" fillId="14" borderId="56" xfId="0" applyFont="1" applyFill="1" applyBorder="1" applyAlignment="1">
      <alignment horizontal="left" vertical="center"/>
    </xf>
    <xf numFmtId="0" fontId="7" fillId="14" borderId="32" xfId="0" applyFont="1" applyFill="1" applyBorder="1" applyAlignment="1">
      <alignment horizontal="left" vertical="center"/>
    </xf>
    <xf numFmtId="0" fontId="7" fillId="14" borderId="30" xfId="0" applyFont="1" applyFill="1" applyBorder="1" applyAlignment="1">
      <alignment horizontal="left" vertical="center"/>
    </xf>
    <xf numFmtId="0" fontId="7" fillId="14" borderId="31" xfId="0" applyFont="1" applyFill="1" applyBorder="1" applyAlignment="1">
      <alignment horizontal="left" vertical="center"/>
    </xf>
    <xf numFmtId="0" fontId="7" fillId="14" borderId="23" xfId="0" applyFont="1" applyFill="1" applyBorder="1" applyAlignment="1">
      <alignment horizontal="left"/>
    </xf>
    <xf numFmtId="0" fontId="7" fillId="14" borderId="12" xfId="0" applyFont="1" applyFill="1" applyBorder="1" applyAlignment="1">
      <alignment horizontal="left"/>
    </xf>
    <xf numFmtId="0" fontId="25" fillId="2" borderId="22" xfId="0" applyFont="1" applyFill="1" applyBorder="1"/>
    <xf numFmtId="0" fontId="25" fillId="2" borderId="4" xfId="0" applyFont="1" applyFill="1" applyBorder="1"/>
    <xf numFmtId="0" fontId="25" fillId="2" borderId="6" xfId="0" applyFont="1" applyFill="1" applyBorder="1"/>
    <xf numFmtId="0" fontId="25" fillId="2" borderId="28" xfId="0" applyFont="1" applyFill="1" applyBorder="1"/>
    <xf numFmtId="0" fontId="25" fillId="2" borderId="1" xfId="0" applyFont="1" applyFill="1" applyBorder="1"/>
    <xf numFmtId="0" fontId="25" fillId="2" borderId="11" xfId="0" applyFont="1" applyFill="1" applyBorder="1"/>
    <xf numFmtId="0" fontId="0" fillId="0" borderId="22" xfId="0" applyBorder="1"/>
    <xf numFmtId="0" fontId="0" fillId="0" borderId="4" xfId="0" applyBorder="1"/>
    <xf numFmtId="0" fontId="0" fillId="0" borderId="6" xfId="0" applyBorder="1"/>
    <xf numFmtId="0" fontId="41" fillId="0" borderId="0" xfId="0" applyFont="1"/>
    <xf numFmtId="0" fontId="25" fillId="2" borderId="15" xfId="0" applyFont="1" applyFill="1" applyBorder="1"/>
    <xf numFmtId="0" fontId="7" fillId="2" borderId="16" xfId="0" applyFont="1" applyFill="1" applyBorder="1"/>
    <xf numFmtId="0" fontId="10" fillId="0" borderId="5" xfId="0" applyFont="1" applyBorder="1" applyAlignment="1">
      <alignment horizontal="left"/>
    </xf>
    <xf numFmtId="0" fontId="25" fillId="2" borderId="70" xfId="0" applyFont="1" applyFill="1" applyBorder="1"/>
    <xf numFmtId="0" fontId="0" fillId="0" borderId="41" xfId="0" applyBorder="1" applyAlignment="1">
      <alignment horizontal="left"/>
    </xf>
    <xf numFmtId="0" fontId="0" fillId="0" borderId="84" xfId="0" applyBorder="1" applyAlignment="1">
      <alignment horizontal="left"/>
    </xf>
    <xf numFmtId="0" fontId="0" fillId="0" borderId="10" xfId="0" applyBorder="1" applyAlignment="1">
      <alignment horizontal="left"/>
    </xf>
    <xf numFmtId="0" fontId="10" fillId="0" borderId="68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32" fillId="6" borderId="50" xfId="0" applyFont="1" applyFill="1" applyBorder="1" applyAlignment="1">
      <alignment horizontal="left"/>
    </xf>
    <xf numFmtId="0" fontId="32" fillId="6" borderId="46" xfId="0" applyFont="1" applyFill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" xfId="0" applyBorder="1" applyAlignment="1">
      <alignment horizontal="left"/>
    </xf>
    <xf numFmtId="0" fontId="92" fillId="0" borderId="22" xfId="0" applyFont="1" applyBorder="1" applyAlignment="1">
      <alignment horizontal="left"/>
    </xf>
    <xf numFmtId="0" fontId="92" fillId="0" borderId="4" xfId="0" applyFont="1" applyBorder="1" applyAlignment="1">
      <alignment horizontal="left"/>
    </xf>
    <xf numFmtId="0" fontId="92" fillId="0" borderId="6" xfId="0" applyFont="1" applyBorder="1" applyAlignment="1">
      <alignment horizontal="left"/>
    </xf>
    <xf numFmtId="0" fontId="25" fillId="7" borderId="22" xfId="0" applyFont="1" applyFill="1" applyBorder="1"/>
    <xf numFmtId="0" fontId="25" fillId="7" borderId="4" xfId="0" applyFont="1" applyFill="1" applyBorder="1"/>
    <xf numFmtId="0" fontId="25" fillId="7" borderId="6" xfId="0" applyFont="1" applyFill="1" applyBorder="1"/>
    <xf numFmtId="0" fontId="25" fillId="7" borderId="41" xfId="0" applyFont="1" applyFill="1" applyBorder="1"/>
    <xf numFmtId="0" fontId="25" fillId="7" borderId="84" xfId="0" applyFont="1" applyFill="1" applyBorder="1"/>
    <xf numFmtId="0" fontId="25" fillId="7" borderId="10" xfId="0" applyFont="1" applyFill="1" applyBorder="1"/>
    <xf numFmtId="0" fontId="10" fillId="0" borderId="25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7" fillId="14" borderId="65" xfId="0" applyFont="1" applyFill="1" applyBorder="1" applyAlignment="1">
      <alignment horizontal="left" vertical="center"/>
    </xf>
    <xf numFmtId="0" fontId="7" fillId="14" borderId="30" xfId="0" applyFont="1" applyFill="1" applyBorder="1" applyAlignment="1">
      <alignment horizontal="left"/>
    </xf>
    <xf numFmtId="0" fontId="7" fillId="14" borderId="31" xfId="0" applyFont="1" applyFill="1" applyBorder="1" applyAlignment="1">
      <alignment horizontal="left"/>
    </xf>
    <xf numFmtId="0" fontId="7" fillId="14" borderId="65" xfId="0" applyFont="1" applyFill="1" applyBorder="1" applyAlignment="1">
      <alignment horizontal="left"/>
    </xf>
    <xf numFmtId="0" fontId="25" fillId="16" borderId="65" xfId="0" applyFont="1" applyFill="1" applyBorder="1" applyAlignment="1">
      <alignment horizontal="left"/>
    </xf>
    <xf numFmtId="0" fontId="27" fillId="5" borderId="25" xfId="0" applyFont="1" applyFill="1" applyBorder="1"/>
    <xf numFmtId="0" fontId="27" fillId="5" borderId="26" xfId="0" applyFont="1" applyFill="1" applyBorder="1"/>
    <xf numFmtId="0" fontId="27" fillId="5" borderId="75" xfId="0" applyFont="1" applyFill="1" applyBorder="1"/>
    <xf numFmtId="0" fontId="0" fillId="4" borderId="23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0" fillId="4" borderId="13" xfId="0" applyFill="1" applyBorder="1" applyAlignment="1">
      <alignment horizontal="left"/>
    </xf>
    <xf numFmtId="0" fontId="27" fillId="6" borderId="25" xfId="0" applyFont="1" applyFill="1" applyBorder="1" applyAlignment="1">
      <alignment horizontal="left"/>
    </xf>
    <xf numFmtId="0" fontId="27" fillId="6" borderId="26" xfId="0" applyFont="1" applyFill="1" applyBorder="1" applyAlignment="1">
      <alignment horizontal="left"/>
    </xf>
    <xf numFmtId="0" fontId="27" fillId="6" borderId="17" xfId="0" applyFont="1" applyFill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7" fillId="14" borderId="38" xfId="0" applyFont="1" applyFill="1" applyBorder="1" applyAlignment="1">
      <alignment horizontal="left" vertical="center"/>
    </xf>
    <xf numFmtId="0" fontId="27" fillId="6" borderId="30" xfId="0" applyFont="1" applyFill="1" applyBorder="1" applyAlignment="1">
      <alignment horizontal="left"/>
    </xf>
    <xf numFmtId="0" fontId="27" fillId="6" borderId="31" xfId="0" applyFont="1" applyFill="1" applyBorder="1" applyAlignment="1">
      <alignment horizontal="left"/>
    </xf>
    <xf numFmtId="0" fontId="27" fillId="6" borderId="38" xfId="0" applyFont="1" applyFill="1" applyBorder="1" applyAlignment="1">
      <alignment horizontal="left"/>
    </xf>
    <xf numFmtId="0" fontId="3" fillId="14" borderId="30" xfId="0" applyFont="1" applyFill="1" applyBorder="1" applyAlignment="1">
      <alignment horizontal="left"/>
    </xf>
    <xf numFmtId="0" fontId="3" fillId="14" borderId="31" xfId="0" applyFont="1" applyFill="1" applyBorder="1" applyAlignment="1">
      <alignment horizontal="left"/>
    </xf>
    <xf numFmtId="0" fontId="79" fillId="0" borderId="30" xfId="0" applyFont="1" applyBorder="1" applyAlignment="1">
      <alignment horizontal="center" wrapText="1"/>
    </xf>
    <xf numFmtId="0" fontId="79" fillId="0" borderId="31" xfId="0" applyFont="1" applyBorder="1" applyAlignment="1">
      <alignment horizontal="center" wrapText="1"/>
    </xf>
    <xf numFmtId="0" fontId="2" fillId="10" borderId="30" xfId="0" applyFont="1" applyFill="1" applyBorder="1" applyAlignment="1">
      <alignment horizontal="left"/>
    </xf>
    <xf numFmtId="0" fontId="2" fillId="10" borderId="31" xfId="0" applyFont="1" applyFill="1" applyBorder="1" applyAlignment="1">
      <alignment horizontal="left"/>
    </xf>
    <xf numFmtId="0" fontId="2" fillId="10" borderId="65" xfId="0" applyFont="1" applyFill="1" applyBorder="1" applyAlignment="1">
      <alignment horizontal="left"/>
    </xf>
    <xf numFmtId="0" fontId="148" fillId="2" borderId="23" xfId="0" applyFont="1" applyFill="1" applyBorder="1"/>
    <xf numFmtId="0" fontId="148" fillId="2" borderId="12" xfId="0" applyFont="1" applyFill="1" applyBorder="1"/>
    <xf numFmtId="0" fontId="148" fillId="2" borderId="13" xfId="0" applyFont="1" applyFill="1" applyBorder="1"/>
    <xf numFmtId="0" fontId="36" fillId="0" borderId="22" xfId="0" applyFont="1" applyBorder="1" applyAlignment="1">
      <alignment horizontal="left"/>
    </xf>
    <xf numFmtId="0" fontId="36" fillId="0" borderId="4" xfId="0" applyFont="1" applyBorder="1" applyAlignment="1">
      <alignment horizontal="left"/>
    </xf>
    <xf numFmtId="0" fontId="36" fillId="0" borderId="6" xfId="0" applyFont="1" applyBorder="1" applyAlignment="1">
      <alignment horizontal="left"/>
    </xf>
    <xf numFmtId="0" fontId="22" fillId="0" borderId="52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36" fillId="0" borderId="22" xfId="0" applyFont="1" applyBorder="1"/>
    <xf numFmtId="0" fontId="36" fillId="0" borderId="4" xfId="0" applyFont="1" applyBorder="1"/>
    <xf numFmtId="0" fontId="36" fillId="0" borderId="6" xfId="0" applyFont="1" applyBorder="1"/>
    <xf numFmtId="0" fontId="37" fillId="0" borderId="22" xfId="0" applyFont="1" applyBorder="1"/>
    <xf numFmtId="0" fontId="37" fillId="0" borderId="4" xfId="0" applyFont="1" applyBorder="1"/>
    <xf numFmtId="0" fontId="37" fillId="0" borderId="6" xfId="0" applyFont="1" applyBorder="1"/>
    <xf numFmtId="41" fontId="0" fillId="0" borderId="0" xfId="0" applyNumberFormat="1" applyAlignment="1">
      <alignment horizontal="center"/>
    </xf>
    <xf numFmtId="0" fontId="25" fillId="2" borderId="69" xfId="0" applyFont="1" applyFill="1" applyBorder="1"/>
    <xf numFmtId="0" fontId="7" fillId="2" borderId="3" xfId="0" applyFont="1" applyFill="1" applyBorder="1"/>
    <xf numFmtId="0" fontId="36" fillId="0" borderId="20" xfId="0" applyFont="1" applyBorder="1"/>
    <xf numFmtId="0" fontId="36" fillId="0" borderId="2" xfId="0" applyFont="1" applyBorder="1"/>
    <xf numFmtId="0" fontId="37" fillId="0" borderId="28" xfId="0" applyFont="1" applyBorder="1" applyAlignment="1">
      <alignment horizontal="left"/>
    </xf>
    <xf numFmtId="0" fontId="37" fillId="0" borderId="1" xfId="0" applyFont="1" applyBorder="1" applyAlignment="1">
      <alignment horizontal="left"/>
    </xf>
    <xf numFmtId="0" fontId="37" fillId="0" borderId="11" xfId="0" applyFont="1" applyBorder="1" applyAlignment="1">
      <alignment horizontal="left"/>
    </xf>
    <xf numFmtId="0" fontId="36" fillId="0" borderId="28" xfId="0" applyFont="1" applyBorder="1" applyAlignment="1">
      <alignment horizontal="left"/>
    </xf>
    <xf numFmtId="0" fontId="36" fillId="0" borderId="1" xfId="0" applyFont="1" applyBorder="1" applyAlignment="1">
      <alignment horizontal="left"/>
    </xf>
    <xf numFmtId="0" fontId="36" fillId="0" borderId="11" xfId="0" applyFont="1" applyBorder="1" applyAlignment="1">
      <alignment horizontal="left"/>
    </xf>
    <xf numFmtId="0" fontId="37" fillId="0" borderId="22" xfId="0" applyFont="1" applyBorder="1" applyAlignment="1">
      <alignment horizontal="left"/>
    </xf>
    <xf numFmtId="0" fontId="37" fillId="0" borderId="4" xfId="0" applyFont="1" applyBorder="1" applyAlignment="1">
      <alignment horizontal="left"/>
    </xf>
    <xf numFmtId="0" fontId="37" fillId="0" borderId="6" xfId="0" applyFont="1" applyBorder="1" applyAlignment="1">
      <alignment horizontal="left"/>
    </xf>
    <xf numFmtId="0" fontId="36" fillId="0" borderId="4" xfId="0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80" fillId="0" borderId="50" xfId="0" applyFont="1" applyBorder="1" applyAlignment="1">
      <alignment horizontal="center" vertical="center"/>
    </xf>
    <xf numFmtId="0" fontId="80" fillId="0" borderId="46" xfId="0" applyFont="1" applyBorder="1" applyAlignment="1">
      <alignment horizontal="center" vertical="center"/>
    </xf>
    <xf numFmtId="0" fontId="80" fillId="0" borderId="47" xfId="0" applyFont="1" applyBorder="1" applyAlignment="1">
      <alignment horizontal="center" vertical="center"/>
    </xf>
    <xf numFmtId="0" fontId="80" fillId="0" borderId="56" xfId="0" applyFont="1" applyBorder="1" applyAlignment="1">
      <alignment horizontal="center" vertical="center"/>
    </xf>
    <xf numFmtId="0" fontId="80" fillId="0" borderId="32" xfId="0" applyFont="1" applyBorder="1" applyAlignment="1">
      <alignment horizontal="center" vertical="center"/>
    </xf>
    <xf numFmtId="0" fontId="80" fillId="0" borderId="57" xfId="0" applyFont="1" applyBorder="1" applyAlignment="1">
      <alignment horizontal="center" vertical="center"/>
    </xf>
    <xf numFmtId="0" fontId="79" fillId="0" borderId="8" xfId="0" applyFont="1" applyBorder="1" applyAlignment="1">
      <alignment horizontal="center"/>
    </xf>
    <xf numFmtId="0" fontId="79" fillId="0" borderId="1" xfId="0" applyFont="1" applyBorder="1" applyAlignment="1">
      <alignment horizontal="center"/>
    </xf>
    <xf numFmtId="0" fontId="79" fillId="0" borderId="11" xfId="0" applyFont="1" applyBorder="1" applyAlignment="1">
      <alignment horizontal="center"/>
    </xf>
    <xf numFmtId="0" fontId="33" fillId="10" borderId="56" xfId="0" applyFont="1" applyFill="1" applyBorder="1" applyAlignment="1">
      <alignment horizontal="left" vertical="center"/>
    </xf>
    <xf numFmtId="0" fontId="50" fillId="10" borderId="32" xfId="0" applyFont="1" applyFill="1" applyBorder="1" applyAlignment="1">
      <alignment horizontal="left" vertical="center"/>
    </xf>
    <xf numFmtId="0" fontId="50" fillId="10" borderId="57" xfId="0" applyFont="1" applyFill="1" applyBorder="1" applyAlignment="1">
      <alignment horizontal="left" vertical="center"/>
    </xf>
    <xf numFmtId="3" fontId="27" fillId="10" borderId="57" xfId="0" applyNumberFormat="1" applyFont="1" applyFill="1" applyBorder="1"/>
  </cellXfs>
  <cellStyles count="3">
    <cellStyle name="Currency" xfId="1" builtinId="4"/>
    <cellStyle name="Hyperlink" xfId="2" builtinId="8"/>
    <cellStyle name="Normal" xfId="0" builtinId="0"/>
  </cellStyles>
  <dxfs count="4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9" defaultPivotStyle="PivotStyleLight16"/>
  <colors>
    <mruColors>
      <color rgb="FF339966"/>
      <color rgb="FFEDF2E2"/>
      <color rgb="FF66FF99"/>
      <color rgb="FF33CC33"/>
      <color rgb="FFEBFFEB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01.png"/><Relationship Id="rId1" Type="http://schemas.openxmlformats.org/officeDocument/2006/relationships/customXml" Target="../ink/ink1.xml"/><Relationship Id="rId4" Type="http://schemas.openxmlformats.org/officeDocument/2006/relationships/image" Target="../media/image20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png"/><Relationship Id="rId1" Type="http://schemas.openxmlformats.org/officeDocument/2006/relationships/customXml" Target="../ink/ink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ustomXml" Target="../ink/ink5.xml"/><Relationship Id="rId2" Type="http://schemas.openxmlformats.org/officeDocument/2006/relationships/image" Target="../media/image203.png"/><Relationship Id="rId1" Type="http://schemas.openxmlformats.org/officeDocument/2006/relationships/customXml" Target="../ink/ink4.xml"/><Relationship Id="rId4" Type="http://schemas.openxmlformats.org/officeDocument/2006/relationships/image" Target="../media/image200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595313</xdr:colOff>
      <xdr:row>0</xdr:row>
      <xdr:rowOff>1</xdr:rowOff>
    </xdr:from>
    <xdr:to>
      <xdr:col>5</xdr:col>
      <xdr:colOff>547687</xdr:colOff>
      <xdr:row>2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2013" y="1"/>
          <a:ext cx="1223962" cy="766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0</xdr:row>
      <xdr:rowOff>0</xdr:rowOff>
    </xdr:from>
    <xdr:to>
      <xdr:col>5</xdr:col>
      <xdr:colOff>434975</xdr:colOff>
      <xdr:row>2</xdr:row>
      <xdr:rowOff>247793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81475" y="0"/>
          <a:ext cx="1196975" cy="95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44450</xdr:colOff>
      <xdr:row>0</xdr:row>
      <xdr:rowOff>31750</xdr:rowOff>
    </xdr:from>
    <xdr:to>
      <xdr:col>10</xdr:col>
      <xdr:colOff>114300</xdr:colOff>
      <xdr:row>4</xdr:row>
      <xdr:rowOff>65007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9500" y="31750"/>
          <a:ext cx="1504950" cy="9603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568325</xdr:colOff>
      <xdr:row>36</xdr:row>
      <xdr:rowOff>34925</xdr:rowOff>
    </xdr:from>
    <xdr:to>
      <xdr:col>7</xdr:col>
      <xdr:colOff>283474</xdr:colOff>
      <xdr:row>45</xdr:row>
      <xdr:rowOff>12700</xdr:rowOff>
    </xdr:to>
    <xdr:grpSp>
      <xdr:nvGrpSpPr>
        <xdr:cNvPr id="27" name="Group 75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GrpSpPr>
          <a:grpSpLocks/>
        </xdr:cNvGrpSpPr>
      </xdr:nvGrpSpPr>
      <xdr:grpSpPr bwMode="auto">
        <a:xfrm>
          <a:off x="3463925" y="6340475"/>
          <a:ext cx="1939237" cy="1597025"/>
          <a:chOff x="5019" y="7276"/>
          <a:chExt cx="2602" cy="1887"/>
        </a:xfrm>
      </xdr:grpSpPr>
      <xdr:grpSp>
        <xdr:nvGrpSpPr>
          <xdr:cNvPr id="28" name="Group 76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GrpSpPr>
            <a:grpSpLocks/>
          </xdr:cNvGrpSpPr>
        </xdr:nvGrpSpPr>
        <xdr:grpSpPr bwMode="auto">
          <a:xfrm>
            <a:off x="5019" y="7276"/>
            <a:ext cx="2602" cy="1887"/>
            <a:chOff x="6238" y="1231"/>
            <a:chExt cx="2778" cy="2210"/>
          </a:xfrm>
        </xdr:grpSpPr>
        <xdr:sp macro="" textlink="">
          <xdr:nvSpPr>
            <xdr:cNvPr id="30" name="Text Box 77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354" y="3022"/>
              <a:ext cx="276" cy="41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defRPr sz="1000"/>
              </a:pPr>
              <a:r>
                <a:rPr lang="en-AU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3</a:t>
              </a: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</xdr:txBody>
        </xdr:sp>
        <xdr:sp macro="" textlink="">
          <xdr:nvSpPr>
            <xdr:cNvPr id="31" name="Text Box 78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630" y="2098"/>
              <a:ext cx="294" cy="49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defRPr sz="1000"/>
              </a:pPr>
              <a:r>
                <a:rPr lang="en-AU" sz="10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4</a:t>
              </a:r>
              <a:endParaRPr lang="en-AU" sz="11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</xdr:txBody>
        </xdr:sp>
        <xdr:grpSp>
          <xdr:nvGrpSpPr>
            <xdr:cNvPr id="32" name="Group 79">
              <a:extLst>
                <a:ext uri="{FF2B5EF4-FFF2-40B4-BE49-F238E27FC236}">
                  <a16:creationId xmlns:a16="http://schemas.microsoft.com/office/drawing/2014/main" id="{00000000-0008-0000-0200-000020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238" y="1231"/>
              <a:ext cx="2778" cy="2177"/>
              <a:chOff x="6238" y="1231"/>
              <a:chExt cx="2778" cy="2177"/>
            </a:xfrm>
          </xdr:grpSpPr>
          <xdr:sp macro="" textlink="">
            <xdr:nvSpPr>
              <xdr:cNvPr id="33" name="Text Box 80">
                <a:extLst>
                  <a:ext uri="{FF2B5EF4-FFF2-40B4-BE49-F238E27FC236}">
                    <a16:creationId xmlns:a16="http://schemas.microsoft.com/office/drawing/2014/main" id="{00000000-0008-0000-0200-00002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195" y="3022"/>
                <a:ext cx="294" cy="390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vertOverflow="clip" wrap="square" lIns="91440" tIns="45720" rIns="91440" bIns="45720" anchor="t" upright="1"/>
              <a:lstStyle/>
              <a:p>
                <a:pPr algn="l" rtl="0">
                  <a:defRPr sz="1000"/>
                </a:pPr>
                <a:r>
                  <a:rPr lang="en-AU" sz="1000" b="0" i="0" u="none" strike="noStrike" baseline="0">
                    <a:solidFill>
                      <a:srgbClr val="000000"/>
                    </a:solidFill>
                    <a:latin typeface="Times New Roman"/>
                    <a:cs typeface="Times New Roman"/>
                  </a:rPr>
                  <a:t>2</a:t>
                </a:r>
              </a:p>
              <a:p>
                <a:pPr algn="l" rtl="0">
                  <a:defRPr sz="1000"/>
                </a:pPr>
                <a:endParaRPr lang="en-AU" sz="9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endParaRPr>
              </a:p>
            </xdr:txBody>
          </xdr:sp>
          <xdr:grpSp>
            <xdr:nvGrpSpPr>
              <xdr:cNvPr id="34" name="Group 81">
                <a:extLst>
                  <a:ext uri="{FF2B5EF4-FFF2-40B4-BE49-F238E27FC236}">
                    <a16:creationId xmlns:a16="http://schemas.microsoft.com/office/drawing/2014/main" id="{00000000-0008-0000-0200-000022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238" y="1231"/>
                <a:ext cx="2778" cy="1819"/>
                <a:chOff x="6038" y="751"/>
                <a:chExt cx="3668" cy="2493"/>
              </a:xfrm>
            </xdr:grpSpPr>
            <xdr:sp macro="" textlink="">
              <xdr:nvSpPr>
                <xdr:cNvPr id="35" name="Line 82">
                  <a:extLst>
                    <a:ext uri="{FF2B5EF4-FFF2-40B4-BE49-F238E27FC236}">
                      <a16:creationId xmlns:a16="http://schemas.microsoft.com/office/drawing/2014/main" id="{00000000-0008-0000-0200-000023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6726" y="1240"/>
                  <a:ext cx="1376" cy="42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6" name="Line 83">
                  <a:extLst>
                    <a:ext uri="{FF2B5EF4-FFF2-40B4-BE49-F238E27FC236}">
                      <a16:creationId xmlns:a16="http://schemas.microsoft.com/office/drawing/2014/main" id="{00000000-0008-0000-0200-000024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7987" y="751"/>
                  <a:ext cx="1054" cy="31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7" name="Line 84">
                  <a:extLst>
                    <a:ext uri="{FF2B5EF4-FFF2-40B4-BE49-F238E27FC236}">
                      <a16:creationId xmlns:a16="http://schemas.microsoft.com/office/drawing/2014/main" id="{00000000-0008-0000-0200-000025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6038" y="751"/>
                  <a:ext cx="1949" cy="278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8" name="Line 85">
                  <a:extLst>
                    <a:ext uri="{FF2B5EF4-FFF2-40B4-BE49-F238E27FC236}">
                      <a16:creationId xmlns:a16="http://schemas.microsoft.com/office/drawing/2014/main" id="{00000000-0008-0000-0200-000026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8102" y="1240"/>
                  <a:ext cx="1604" cy="397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9" name="Line 86">
                  <a:extLst>
                    <a:ext uri="{FF2B5EF4-FFF2-40B4-BE49-F238E27FC236}">
                      <a16:creationId xmlns:a16="http://schemas.microsoft.com/office/drawing/2014/main" id="{00000000-0008-0000-0200-000027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9019" y="2603"/>
                  <a:ext cx="687" cy="64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prstDash val="dash"/>
                  <a:round/>
                  <a:headEnd/>
                  <a:tailEnd/>
                </a:ln>
              </xdr:spPr>
            </xdr:sp>
            <xdr:sp macro="" textlink="">
              <xdr:nvSpPr>
                <xdr:cNvPr id="40" name="Line 87">
                  <a:extLst>
                    <a:ext uri="{FF2B5EF4-FFF2-40B4-BE49-F238E27FC236}">
                      <a16:creationId xmlns:a16="http://schemas.microsoft.com/office/drawing/2014/main" id="{00000000-0008-0000-0200-000028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6038" y="2603"/>
                  <a:ext cx="298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prstDash val="dash"/>
                  <a:round/>
                  <a:headEnd/>
                  <a:tailEnd/>
                </a:ln>
              </xdr:spPr>
            </xdr:sp>
            <xdr:sp macro="" textlink="">
              <xdr:nvSpPr>
                <xdr:cNvPr id="41" name="Line 88">
                  <a:extLst>
                    <a:ext uri="{FF2B5EF4-FFF2-40B4-BE49-F238E27FC236}">
                      <a16:creationId xmlns:a16="http://schemas.microsoft.com/office/drawing/2014/main" id="{00000000-0008-0000-0200-000029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9030" y="1061"/>
                  <a:ext cx="11" cy="1567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prstDash val="dash"/>
                  <a:round/>
                  <a:headEnd/>
                  <a:tailEnd/>
                </a:ln>
              </xdr:spPr>
            </xdr:sp>
            <xdr:sp macro="" textlink="">
              <xdr:nvSpPr>
                <xdr:cNvPr id="42" name="Line 89">
                  <a:extLst>
                    <a:ext uri="{FF2B5EF4-FFF2-40B4-BE49-F238E27FC236}">
                      <a16:creationId xmlns:a16="http://schemas.microsoft.com/office/drawing/2014/main" id="{00000000-0008-0000-0200-00002A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6038" y="1029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3" name="Line 90">
                  <a:extLst>
                    <a:ext uri="{FF2B5EF4-FFF2-40B4-BE49-F238E27FC236}">
                      <a16:creationId xmlns:a16="http://schemas.microsoft.com/office/drawing/2014/main" id="{00000000-0008-0000-0200-00002B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6726" y="1645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4" name="Line 91">
                  <a:extLst>
                    <a:ext uri="{FF2B5EF4-FFF2-40B4-BE49-F238E27FC236}">
                      <a16:creationId xmlns:a16="http://schemas.microsoft.com/office/drawing/2014/main" id="{00000000-0008-0000-0200-00002C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9706" y="1645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5" name="Line 92">
                  <a:extLst>
                    <a:ext uri="{FF2B5EF4-FFF2-40B4-BE49-F238E27FC236}">
                      <a16:creationId xmlns:a16="http://schemas.microsoft.com/office/drawing/2014/main" id="{00000000-0008-0000-0200-00002D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6726" y="3220"/>
                  <a:ext cx="2980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6" name="Line 93">
                  <a:extLst>
                    <a:ext uri="{FF2B5EF4-FFF2-40B4-BE49-F238E27FC236}">
                      <a16:creationId xmlns:a16="http://schemas.microsoft.com/office/drawing/2014/main" id="{00000000-0008-0000-0200-00002E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6038" y="2603"/>
                  <a:ext cx="688" cy="64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7" name="Line 94">
                  <a:extLst>
                    <a:ext uri="{FF2B5EF4-FFF2-40B4-BE49-F238E27FC236}">
                      <a16:creationId xmlns:a16="http://schemas.microsoft.com/office/drawing/2014/main" id="{00000000-0008-0000-0200-00002F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6038" y="1029"/>
                  <a:ext cx="688" cy="64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8" name="Line 95">
                  <a:extLst>
                    <a:ext uri="{FF2B5EF4-FFF2-40B4-BE49-F238E27FC236}">
                      <a16:creationId xmlns:a16="http://schemas.microsoft.com/office/drawing/2014/main" id="{00000000-0008-0000-0200-000030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9041" y="1061"/>
                  <a:ext cx="665" cy="608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9" name="Line 96">
                  <a:extLst>
                    <a:ext uri="{FF2B5EF4-FFF2-40B4-BE49-F238E27FC236}">
                      <a16:creationId xmlns:a16="http://schemas.microsoft.com/office/drawing/2014/main" id="{00000000-0008-0000-0200-000031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6726" y="1645"/>
                  <a:ext cx="2980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0" name="Line 97">
                  <a:extLst>
                    <a:ext uri="{FF2B5EF4-FFF2-40B4-BE49-F238E27FC236}">
                      <a16:creationId xmlns:a16="http://schemas.microsoft.com/office/drawing/2014/main" id="{00000000-0008-0000-0200-000032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8258" y="1645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</xdr:grpSp>
      </xdr:grpSp>
      <xdr:sp macro="" textlink="">
        <xdr:nvSpPr>
          <xdr:cNvPr id="29" name="Text Box 98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71" y="7954"/>
            <a:ext cx="293" cy="3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n-AU"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1</a:t>
            </a:r>
            <a:endParaRPr lang="en-A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A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323235</xdr:colOff>
      <xdr:row>7</xdr:row>
      <xdr:rowOff>76065</xdr:rowOff>
    </xdr:from>
    <xdr:to>
      <xdr:col>6</xdr:col>
      <xdr:colOff>323595</xdr:colOff>
      <xdr:row>7</xdr:row>
      <xdr:rowOff>76425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14:cNvPr>
            <xdr14:cNvContentPartPr/>
          </xdr14:nvContentPartPr>
          <xdr14:nvPr macro=""/>
          <xdr14:xfrm>
            <a:off x="6123960" y="1171440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352B6053-7E08-4C85-B3FA-6CF0B72E4A1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15320" y="11624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0</xdr:colOff>
      <xdr:row>5</xdr:row>
      <xdr:rowOff>209295</xdr:rowOff>
    </xdr:from>
    <xdr:to>
      <xdr:col>7</xdr:col>
      <xdr:colOff>360</xdr:colOff>
      <xdr:row>6</xdr:row>
      <xdr:rowOff>105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14:cNvPr>
            <xdr14:cNvContentPartPr/>
          </xdr14:nvContentPartPr>
          <xdr14:nvPr macro=""/>
          <xdr14:xfrm>
            <a:off x="7019280" y="866520"/>
            <a:ext cx="360" cy="36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97A0341A-2C45-4820-B3BC-FC3C9B7DFC57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010640" y="8575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126720</xdr:colOff>
      <xdr:row>27</xdr:row>
      <xdr:rowOff>164710</xdr:rowOff>
    </xdr:from>
    <xdr:to>
      <xdr:col>4</xdr:col>
      <xdr:colOff>127080</xdr:colOff>
      <xdr:row>27</xdr:row>
      <xdr:rowOff>165070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14:cNvPr>
            <xdr14:cNvContentPartPr/>
          </xdr14:nvContentPartPr>
          <xdr14:nvPr macro=""/>
          <xdr14:xfrm>
            <a:off x="4698720" y="548601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6071F285-52E0-324E-B0BC-06B5DC0A55C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94400" y="548169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523875</xdr:colOff>
      <xdr:row>0</xdr:row>
      <xdr:rowOff>0</xdr:rowOff>
    </xdr:from>
    <xdr:to>
      <xdr:col>5</xdr:col>
      <xdr:colOff>587375</xdr:colOff>
      <xdr:row>2</xdr:row>
      <xdr:rowOff>247793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95775" y="0"/>
          <a:ext cx="1196975" cy="95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73025</xdr:colOff>
      <xdr:row>0</xdr:row>
      <xdr:rowOff>47482</xdr:rowOff>
    </xdr:from>
    <xdr:to>
      <xdr:col>9</xdr:col>
      <xdr:colOff>503238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7438" y="47482"/>
          <a:ext cx="1317625" cy="9621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1854200</xdr:colOff>
      <xdr:row>84</xdr:row>
      <xdr:rowOff>38100</xdr:rowOff>
    </xdr:from>
    <xdr:to>
      <xdr:col>4</xdr:col>
      <xdr:colOff>207274</xdr:colOff>
      <xdr:row>94</xdr:row>
      <xdr:rowOff>0</xdr:rowOff>
    </xdr:to>
    <xdr:grpSp>
      <xdr:nvGrpSpPr>
        <xdr:cNvPr id="28" name="Group 75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GrpSpPr>
          <a:grpSpLocks/>
        </xdr:cNvGrpSpPr>
      </xdr:nvGrpSpPr>
      <xdr:grpSpPr bwMode="auto">
        <a:xfrm>
          <a:off x="2130425" y="14120813"/>
          <a:ext cx="1943999" cy="1595437"/>
          <a:chOff x="5019" y="7276"/>
          <a:chExt cx="2602" cy="1887"/>
        </a:xfrm>
      </xdr:grpSpPr>
      <xdr:grpSp>
        <xdr:nvGrpSpPr>
          <xdr:cNvPr id="29" name="Group 76">
            <a:extLst>
              <a:ext uri="{FF2B5EF4-FFF2-40B4-BE49-F238E27FC236}">
                <a16:creationId xmlns:a16="http://schemas.microsoft.com/office/drawing/2014/main" id="{00000000-0008-0000-0600-00001D000000}"/>
              </a:ext>
            </a:extLst>
          </xdr:cNvPr>
          <xdr:cNvGrpSpPr>
            <a:grpSpLocks/>
          </xdr:cNvGrpSpPr>
        </xdr:nvGrpSpPr>
        <xdr:grpSpPr bwMode="auto">
          <a:xfrm>
            <a:off x="5019" y="7276"/>
            <a:ext cx="2602" cy="1887"/>
            <a:chOff x="6238" y="1231"/>
            <a:chExt cx="2778" cy="2210"/>
          </a:xfrm>
        </xdr:grpSpPr>
        <xdr:sp macro="" textlink="">
          <xdr:nvSpPr>
            <xdr:cNvPr id="31" name="Text Box 77">
              <a:extLst>
                <a:ext uri="{FF2B5EF4-FFF2-40B4-BE49-F238E27FC236}">
                  <a16:creationId xmlns:a16="http://schemas.microsoft.com/office/drawing/2014/main" id="{00000000-0008-0000-0600-00001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354" y="3022"/>
              <a:ext cx="276" cy="41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defRPr sz="1000"/>
              </a:pPr>
              <a:r>
                <a:rPr lang="en-AU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3</a:t>
              </a: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</xdr:txBody>
        </xdr:sp>
        <xdr:sp macro="" textlink="">
          <xdr:nvSpPr>
            <xdr:cNvPr id="32" name="Text Box 78">
              <a:extLst>
                <a:ext uri="{FF2B5EF4-FFF2-40B4-BE49-F238E27FC236}">
                  <a16:creationId xmlns:a16="http://schemas.microsoft.com/office/drawing/2014/main" id="{00000000-0008-0000-0600-00002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630" y="2098"/>
              <a:ext cx="294" cy="49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defRPr sz="1000"/>
              </a:pPr>
              <a:r>
                <a:rPr lang="en-AU" sz="10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4</a:t>
              </a:r>
              <a:endParaRPr lang="en-AU" sz="11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</xdr:txBody>
        </xdr:sp>
        <xdr:grpSp>
          <xdr:nvGrpSpPr>
            <xdr:cNvPr id="33" name="Group 79">
              <a:extLst>
                <a:ext uri="{FF2B5EF4-FFF2-40B4-BE49-F238E27FC236}">
                  <a16:creationId xmlns:a16="http://schemas.microsoft.com/office/drawing/2014/main" id="{00000000-0008-0000-0600-000021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238" y="1231"/>
              <a:ext cx="2778" cy="2177"/>
              <a:chOff x="6238" y="1231"/>
              <a:chExt cx="2778" cy="2177"/>
            </a:xfrm>
          </xdr:grpSpPr>
          <xdr:sp macro="" textlink="">
            <xdr:nvSpPr>
              <xdr:cNvPr id="34" name="Text Box 80">
                <a:extLst>
                  <a:ext uri="{FF2B5EF4-FFF2-40B4-BE49-F238E27FC236}">
                    <a16:creationId xmlns:a16="http://schemas.microsoft.com/office/drawing/2014/main" id="{00000000-0008-0000-0600-00002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195" y="3022"/>
                <a:ext cx="294" cy="390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vertOverflow="clip" wrap="square" lIns="91440" tIns="45720" rIns="91440" bIns="45720" anchor="t" upright="1"/>
              <a:lstStyle/>
              <a:p>
                <a:pPr algn="l" rtl="0">
                  <a:defRPr sz="1000"/>
                </a:pPr>
                <a:r>
                  <a:rPr lang="en-AU" sz="1000" b="0" i="0" u="none" strike="noStrike" baseline="0">
                    <a:solidFill>
                      <a:srgbClr val="000000"/>
                    </a:solidFill>
                    <a:latin typeface="Times New Roman"/>
                    <a:cs typeface="Times New Roman"/>
                  </a:rPr>
                  <a:t>2</a:t>
                </a:r>
              </a:p>
              <a:p>
                <a:pPr algn="l" rtl="0">
                  <a:defRPr sz="1000"/>
                </a:pPr>
                <a:endParaRPr lang="en-AU" sz="9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endParaRPr>
              </a:p>
            </xdr:txBody>
          </xdr:sp>
          <xdr:grpSp>
            <xdr:nvGrpSpPr>
              <xdr:cNvPr id="35" name="Group 81">
                <a:extLst>
                  <a:ext uri="{FF2B5EF4-FFF2-40B4-BE49-F238E27FC236}">
                    <a16:creationId xmlns:a16="http://schemas.microsoft.com/office/drawing/2014/main" id="{00000000-0008-0000-0600-000023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238" y="1231"/>
                <a:ext cx="2778" cy="1819"/>
                <a:chOff x="6038" y="751"/>
                <a:chExt cx="3668" cy="2493"/>
              </a:xfrm>
            </xdr:grpSpPr>
            <xdr:sp macro="" textlink="">
              <xdr:nvSpPr>
                <xdr:cNvPr id="36" name="Line 82">
                  <a:extLst>
                    <a:ext uri="{FF2B5EF4-FFF2-40B4-BE49-F238E27FC236}">
                      <a16:creationId xmlns:a16="http://schemas.microsoft.com/office/drawing/2014/main" id="{00000000-0008-0000-0600-000024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6726" y="1240"/>
                  <a:ext cx="1376" cy="42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7" name="Line 83">
                  <a:extLst>
                    <a:ext uri="{FF2B5EF4-FFF2-40B4-BE49-F238E27FC236}">
                      <a16:creationId xmlns:a16="http://schemas.microsoft.com/office/drawing/2014/main" id="{00000000-0008-0000-0600-000025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7987" y="751"/>
                  <a:ext cx="1054" cy="31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8" name="Line 84">
                  <a:extLst>
                    <a:ext uri="{FF2B5EF4-FFF2-40B4-BE49-F238E27FC236}">
                      <a16:creationId xmlns:a16="http://schemas.microsoft.com/office/drawing/2014/main" id="{00000000-0008-0000-0600-000026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6038" y="751"/>
                  <a:ext cx="1949" cy="278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9" name="Line 85">
                  <a:extLst>
                    <a:ext uri="{FF2B5EF4-FFF2-40B4-BE49-F238E27FC236}">
                      <a16:creationId xmlns:a16="http://schemas.microsoft.com/office/drawing/2014/main" id="{00000000-0008-0000-0600-000027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8102" y="1240"/>
                  <a:ext cx="1604" cy="397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0" name="Line 86">
                  <a:extLst>
                    <a:ext uri="{FF2B5EF4-FFF2-40B4-BE49-F238E27FC236}">
                      <a16:creationId xmlns:a16="http://schemas.microsoft.com/office/drawing/2014/main" id="{00000000-0008-0000-0600-000028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9019" y="2603"/>
                  <a:ext cx="687" cy="64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prstDash val="dash"/>
                  <a:round/>
                  <a:headEnd/>
                  <a:tailEnd/>
                </a:ln>
              </xdr:spPr>
            </xdr:sp>
            <xdr:sp macro="" textlink="">
              <xdr:nvSpPr>
                <xdr:cNvPr id="41" name="Line 87">
                  <a:extLst>
                    <a:ext uri="{FF2B5EF4-FFF2-40B4-BE49-F238E27FC236}">
                      <a16:creationId xmlns:a16="http://schemas.microsoft.com/office/drawing/2014/main" id="{00000000-0008-0000-0600-000029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6038" y="2603"/>
                  <a:ext cx="298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prstDash val="dash"/>
                  <a:round/>
                  <a:headEnd/>
                  <a:tailEnd/>
                </a:ln>
              </xdr:spPr>
            </xdr:sp>
            <xdr:sp macro="" textlink="">
              <xdr:nvSpPr>
                <xdr:cNvPr id="42" name="Line 88">
                  <a:extLst>
                    <a:ext uri="{FF2B5EF4-FFF2-40B4-BE49-F238E27FC236}">
                      <a16:creationId xmlns:a16="http://schemas.microsoft.com/office/drawing/2014/main" id="{00000000-0008-0000-0600-00002A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9030" y="1061"/>
                  <a:ext cx="11" cy="1567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prstDash val="dash"/>
                  <a:round/>
                  <a:headEnd/>
                  <a:tailEnd/>
                </a:ln>
              </xdr:spPr>
            </xdr:sp>
            <xdr:sp macro="" textlink="">
              <xdr:nvSpPr>
                <xdr:cNvPr id="43" name="Line 89">
                  <a:extLst>
                    <a:ext uri="{FF2B5EF4-FFF2-40B4-BE49-F238E27FC236}">
                      <a16:creationId xmlns:a16="http://schemas.microsoft.com/office/drawing/2014/main" id="{00000000-0008-0000-0600-00002B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6038" y="1029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4" name="Line 90">
                  <a:extLst>
                    <a:ext uri="{FF2B5EF4-FFF2-40B4-BE49-F238E27FC236}">
                      <a16:creationId xmlns:a16="http://schemas.microsoft.com/office/drawing/2014/main" id="{00000000-0008-0000-0600-00002C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6726" y="1645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5" name="Line 91">
                  <a:extLst>
                    <a:ext uri="{FF2B5EF4-FFF2-40B4-BE49-F238E27FC236}">
                      <a16:creationId xmlns:a16="http://schemas.microsoft.com/office/drawing/2014/main" id="{00000000-0008-0000-0600-00002D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9706" y="1645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6" name="Line 92">
                  <a:extLst>
                    <a:ext uri="{FF2B5EF4-FFF2-40B4-BE49-F238E27FC236}">
                      <a16:creationId xmlns:a16="http://schemas.microsoft.com/office/drawing/2014/main" id="{00000000-0008-0000-0600-00002E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6726" y="3220"/>
                  <a:ext cx="2980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7" name="Line 93">
                  <a:extLst>
                    <a:ext uri="{FF2B5EF4-FFF2-40B4-BE49-F238E27FC236}">
                      <a16:creationId xmlns:a16="http://schemas.microsoft.com/office/drawing/2014/main" id="{00000000-0008-0000-0600-00002F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6038" y="2603"/>
                  <a:ext cx="688" cy="64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8" name="Line 94">
                  <a:extLst>
                    <a:ext uri="{FF2B5EF4-FFF2-40B4-BE49-F238E27FC236}">
                      <a16:creationId xmlns:a16="http://schemas.microsoft.com/office/drawing/2014/main" id="{00000000-0008-0000-0600-000030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6038" y="1029"/>
                  <a:ext cx="688" cy="64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9" name="Line 95">
                  <a:extLst>
                    <a:ext uri="{FF2B5EF4-FFF2-40B4-BE49-F238E27FC236}">
                      <a16:creationId xmlns:a16="http://schemas.microsoft.com/office/drawing/2014/main" id="{00000000-0008-0000-0600-000031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9041" y="1061"/>
                  <a:ext cx="665" cy="608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0" name="Line 96">
                  <a:extLst>
                    <a:ext uri="{FF2B5EF4-FFF2-40B4-BE49-F238E27FC236}">
                      <a16:creationId xmlns:a16="http://schemas.microsoft.com/office/drawing/2014/main" id="{00000000-0008-0000-0600-000032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6726" y="1645"/>
                  <a:ext cx="2980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" name="Line 97">
                  <a:extLst>
                    <a:ext uri="{FF2B5EF4-FFF2-40B4-BE49-F238E27FC236}">
                      <a16:creationId xmlns:a16="http://schemas.microsoft.com/office/drawing/2014/main" id="{00000000-0008-0000-0600-000033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8258" y="1645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</xdr:grpSp>
      </xdr:grpSp>
      <xdr:sp macro="" textlink="">
        <xdr:nvSpPr>
          <xdr:cNvPr id="30" name="Text Box 98">
            <a:extLst>
              <a:ext uri="{FF2B5EF4-FFF2-40B4-BE49-F238E27FC236}">
                <a16:creationId xmlns:a16="http://schemas.microsoft.com/office/drawing/2014/main" id="{00000000-0008-0000-0600-00001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71" y="7954"/>
            <a:ext cx="293" cy="3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n-AU"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1</a:t>
            </a:r>
            <a:endParaRPr lang="en-A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A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323235</xdr:colOff>
      <xdr:row>7</xdr:row>
      <xdr:rowOff>76065</xdr:rowOff>
    </xdr:from>
    <xdr:to>
      <xdr:col>6</xdr:col>
      <xdr:colOff>323595</xdr:colOff>
      <xdr:row>7</xdr:row>
      <xdr:rowOff>76425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00000000-0008-0000-0700-000002000000}"/>
                </a:ext>
              </a:extLst>
            </xdr14:cNvPr>
            <xdr14:cNvContentPartPr/>
          </xdr14:nvContentPartPr>
          <xdr14:nvPr macro=""/>
          <xdr14:xfrm>
            <a:off x="6123960" y="1171440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352B6053-7E08-4C85-B3FA-6CF0B72E4A1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15320" y="11624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0</xdr:colOff>
      <xdr:row>5</xdr:row>
      <xdr:rowOff>209295</xdr:rowOff>
    </xdr:from>
    <xdr:to>
      <xdr:col>7</xdr:col>
      <xdr:colOff>360</xdr:colOff>
      <xdr:row>6</xdr:row>
      <xdr:rowOff>105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00000000-0008-0000-0700-000003000000}"/>
                </a:ext>
              </a:extLst>
            </xdr14:cNvPr>
            <xdr14:cNvContentPartPr/>
          </xdr14:nvContentPartPr>
          <xdr14:nvPr macro=""/>
          <xdr14:xfrm>
            <a:off x="7019280" y="866520"/>
            <a:ext cx="360" cy="36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97A0341A-2C45-4820-B3BC-FC3C9B7DFC57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010640" y="8575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533401</xdr:colOff>
      <xdr:row>0</xdr:row>
      <xdr:rowOff>0</xdr:rowOff>
    </xdr:from>
    <xdr:to>
      <xdr:col>6</xdr:col>
      <xdr:colOff>130176</xdr:colOff>
      <xdr:row>3</xdr:row>
      <xdr:rowOff>57293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3401" y="0"/>
          <a:ext cx="1358900" cy="95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3497</xdr:colOff>
      <xdr:row>73</xdr:row>
      <xdr:rowOff>95323</xdr:rowOff>
    </xdr:from>
    <xdr:to>
      <xdr:col>5</xdr:col>
      <xdr:colOff>128591</xdr:colOff>
      <xdr:row>83</xdr:row>
      <xdr:rowOff>82548</xdr:rowOff>
    </xdr:to>
    <xdr:grpSp>
      <xdr:nvGrpSpPr>
        <xdr:cNvPr id="3" name="Group 76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pSpPr>
          <a:grpSpLocks/>
        </xdr:cNvGrpSpPr>
      </xdr:nvGrpSpPr>
      <xdr:grpSpPr bwMode="auto">
        <a:xfrm>
          <a:off x="2699072" y="12877873"/>
          <a:ext cx="1849119" cy="1620763"/>
          <a:chOff x="6240" y="1164"/>
          <a:chExt cx="2841" cy="2277"/>
        </a:xfrm>
      </xdr:grpSpPr>
      <xdr:sp macro="" textlink="">
        <xdr:nvSpPr>
          <xdr:cNvPr id="5" name="Text Box 77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54" y="3022"/>
            <a:ext cx="276" cy="4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n-AU" sz="1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3</a:t>
            </a:r>
          </a:p>
          <a:p>
            <a:pPr algn="l" rtl="0">
              <a:defRPr sz="1000"/>
            </a:pPr>
            <a:endParaRPr lang="en-AU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6" name="Text Box 78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630" y="2098"/>
            <a:ext cx="294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n-AU"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4</a:t>
            </a:r>
            <a:endParaRPr lang="en-AU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AU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AU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AU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grpSp>
        <xdr:nvGrpSpPr>
          <xdr:cNvPr id="7" name="Group 79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GrpSpPr>
            <a:grpSpLocks/>
          </xdr:cNvGrpSpPr>
        </xdr:nvGrpSpPr>
        <xdr:grpSpPr bwMode="auto">
          <a:xfrm>
            <a:off x="6240" y="1164"/>
            <a:ext cx="2841" cy="2248"/>
            <a:chOff x="6240" y="1164"/>
            <a:chExt cx="2841" cy="2248"/>
          </a:xfrm>
        </xdr:grpSpPr>
        <xdr:sp macro="" textlink="">
          <xdr:nvSpPr>
            <xdr:cNvPr id="8" name="Text Box 80">
              <a:extLst>
                <a:ext uri="{FF2B5EF4-FFF2-40B4-BE49-F238E27FC236}">
                  <a16:creationId xmlns:a16="http://schemas.microsoft.com/office/drawing/2014/main" id="{00000000-0008-0000-0A00-00000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195" y="3022"/>
              <a:ext cx="294" cy="39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defRPr sz="1000"/>
              </a:pPr>
              <a:r>
                <a:rPr lang="en-AU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2</a:t>
              </a:r>
            </a:p>
            <a:p>
              <a:pPr algn="l" rtl="0">
                <a:defRPr sz="1000"/>
              </a:pPr>
              <a:endParaRPr lang="en-AU" sz="9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</xdr:txBody>
        </xdr:sp>
        <xdr:grpSp>
          <xdr:nvGrpSpPr>
            <xdr:cNvPr id="9" name="Group 81">
              <a:extLst>
                <a:ext uri="{FF2B5EF4-FFF2-40B4-BE49-F238E27FC236}">
                  <a16:creationId xmlns:a16="http://schemas.microsoft.com/office/drawing/2014/main" id="{00000000-0008-0000-0A00-000009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240" y="1164"/>
              <a:ext cx="2841" cy="1886"/>
              <a:chOff x="6038" y="659"/>
              <a:chExt cx="3750" cy="2585"/>
            </a:xfrm>
          </xdr:grpSpPr>
          <xdr:sp macro="" textlink="">
            <xdr:nvSpPr>
              <xdr:cNvPr id="10" name="Line 82">
                <a:extLst>
                  <a:ext uri="{FF2B5EF4-FFF2-40B4-BE49-F238E27FC236}">
                    <a16:creationId xmlns:a16="http://schemas.microsoft.com/office/drawing/2014/main" id="{00000000-0008-0000-0A00-00000A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6726" y="1156"/>
                <a:ext cx="2045" cy="513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" name="Line 83">
                <a:extLst>
                  <a:ext uri="{FF2B5EF4-FFF2-40B4-BE49-F238E27FC236}">
                    <a16:creationId xmlns:a16="http://schemas.microsoft.com/office/drawing/2014/main" id="{00000000-0008-0000-0A00-00000B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173" y="677"/>
                <a:ext cx="970" cy="148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2" name="Line 84">
                <a:extLst>
                  <a:ext uri="{FF2B5EF4-FFF2-40B4-BE49-F238E27FC236}">
                    <a16:creationId xmlns:a16="http://schemas.microsoft.com/office/drawing/2014/main" id="{00000000-0008-0000-0A00-00000C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6120" y="659"/>
                <a:ext cx="2053" cy="37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" name="Line 85">
                <a:extLst>
                  <a:ext uri="{FF2B5EF4-FFF2-40B4-BE49-F238E27FC236}">
                    <a16:creationId xmlns:a16="http://schemas.microsoft.com/office/drawing/2014/main" id="{00000000-0008-0000-0A00-00000D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8771" y="1137"/>
                <a:ext cx="949" cy="147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4" name="Line 86">
                <a:extLst>
                  <a:ext uri="{FF2B5EF4-FFF2-40B4-BE49-F238E27FC236}">
                    <a16:creationId xmlns:a16="http://schemas.microsoft.com/office/drawing/2014/main" id="{00000000-0008-0000-0A00-00000E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9019" y="2603"/>
                <a:ext cx="687" cy="6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prstDash val="dash"/>
                <a:round/>
                <a:headEnd/>
                <a:tailEnd/>
              </a:ln>
            </xdr:spPr>
          </xdr:sp>
          <xdr:sp macro="" textlink="">
            <xdr:nvSpPr>
              <xdr:cNvPr id="15" name="Line 87">
                <a:extLst>
                  <a:ext uri="{FF2B5EF4-FFF2-40B4-BE49-F238E27FC236}">
                    <a16:creationId xmlns:a16="http://schemas.microsoft.com/office/drawing/2014/main" id="{00000000-0008-0000-0A00-00000F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6038" y="2603"/>
                <a:ext cx="2981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prstDash val="dash"/>
                <a:round/>
                <a:headEnd/>
                <a:tailEnd/>
              </a:ln>
            </xdr:spPr>
          </xdr:sp>
          <xdr:sp macro="" textlink="">
            <xdr:nvSpPr>
              <xdr:cNvPr id="16" name="Line 88">
                <a:extLst>
                  <a:ext uri="{FF2B5EF4-FFF2-40B4-BE49-F238E27FC236}">
                    <a16:creationId xmlns:a16="http://schemas.microsoft.com/office/drawing/2014/main" id="{00000000-0008-0000-0A00-000010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9030" y="824"/>
                <a:ext cx="48" cy="180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prstDash val="dash"/>
                <a:round/>
                <a:headEnd/>
                <a:tailEnd/>
              </a:ln>
            </xdr:spPr>
          </xdr:sp>
          <xdr:sp macro="" textlink="">
            <xdr:nvSpPr>
              <xdr:cNvPr id="17" name="Line 89">
                <a:extLst>
                  <a:ext uri="{FF2B5EF4-FFF2-40B4-BE49-F238E27FC236}">
                    <a16:creationId xmlns:a16="http://schemas.microsoft.com/office/drawing/2014/main" id="{00000000-0008-0000-0A00-000011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038" y="1029"/>
                <a:ext cx="0" cy="1599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8" name="Line 90">
                <a:extLst>
                  <a:ext uri="{FF2B5EF4-FFF2-40B4-BE49-F238E27FC236}">
                    <a16:creationId xmlns:a16="http://schemas.microsoft.com/office/drawing/2014/main" id="{00000000-0008-0000-0A00-000012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726" y="1645"/>
                <a:ext cx="0" cy="1599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9" name="Line 91">
                <a:extLst>
                  <a:ext uri="{FF2B5EF4-FFF2-40B4-BE49-F238E27FC236}">
                    <a16:creationId xmlns:a16="http://schemas.microsoft.com/office/drawing/2014/main" id="{00000000-0008-0000-0A00-000013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9706" y="1303"/>
                <a:ext cx="10" cy="1941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20" name="Line 92">
                <a:extLst>
                  <a:ext uri="{FF2B5EF4-FFF2-40B4-BE49-F238E27FC236}">
                    <a16:creationId xmlns:a16="http://schemas.microsoft.com/office/drawing/2014/main" id="{00000000-0008-0000-0A00-000014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6726" y="3220"/>
                <a:ext cx="2980" cy="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21" name="Line 93">
                <a:extLst>
                  <a:ext uri="{FF2B5EF4-FFF2-40B4-BE49-F238E27FC236}">
                    <a16:creationId xmlns:a16="http://schemas.microsoft.com/office/drawing/2014/main" id="{00000000-0008-0000-0A00-000015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6038" y="2603"/>
                <a:ext cx="688" cy="6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22" name="Line 94">
                <a:extLst>
                  <a:ext uri="{FF2B5EF4-FFF2-40B4-BE49-F238E27FC236}">
                    <a16:creationId xmlns:a16="http://schemas.microsoft.com/office/drawing/2014/main" id="{00000000-0008-0000-0A00-000016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6038" y="1029"/>
                <a:ext cx="688" cy="640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23" name="Line 95">
                <a:extLst>
                  <a:ext uri="{FF2B5EF4-FFF2-40B4-BE49-F238E27FC236}">
                    <a16:creationId xmlns:a16="http://schemas.microsoft.com/office/drawing/2014/main" id="{00000000-0008-0000-0A00-000017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9123" y="822"/>
                <a:ext cx="665" cy="608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25" name="Line 97">
                <a:extLst>
                  <a:ext uri="{FF2B5EF4-FFF2-40B4-BE49-F238E27FC236}">
                    <a16:creationId xmlns:a16="http://schemas.microsoft.com/office/drawing/2014/main" id="{00000000-0008-0000-0A00-000019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8398" y="1358"/>
                <a:ext cx="41" cy="1784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</xdr:grpSp>
      </xdr:grpSp>
    </xdr:grpSp>
    <xdr:clientData/>
  </xdr:twoCellAnchor>
  <xdr:twoCellAnchor>
    <xdr:from>
      <xdr:col>2</xdr:col>
      <xdr:colOff>36177</xdr:colOff>
      <xdr:row>77</xdr:row>
      <xdr:rowOff>58719</xdr:rowOff>
    </xdr:from>
    <xdr:to>
      <xdr:col>2</xdr:col>
      <xdr:colOff>227196</xdr:colOff>
      <xdr:row>79</xdr:row>
      <xdr:rowOff>52382</xdr:rowOff>
    </xdr:to>
    <xdr:sp macro="" textlink="">
      <xdr:nvSpPr>
        <xdr:cNvPr id="4" name="Text Box 98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2674602" y="13450869"/>
          <a:ext cx="191019" cy="317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1</a:t>
          </a:r>
          <a:endParaRPr lang="en-A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A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oneCellAnchor>
    <xdr:from>
      <xdr:col>1</xdr:col>
      <xdr:colOff>133350</xdr:colOff>
      <xdr:row>0</xdr:row>
      <xdr:rowOff>0</xdr:rowOff>
    </xdr:from>
    <xdr:ext cx="3224212" cy="400050"/>
    <xdr:sp macro="" textlink="">
      <xdr:nvSpPr>
        <xdr:cNvPr id="26" name="Object 1" hidden="1">
          <a:extLst>
            <a:ext uri="{63B3BB69-23CF-44E3-9099-C40C66FF867C}">
              <a14:compatExt xmlns:a14="http://schemas.microsoft.com/office/drawing/2010/main" spid="_x0000_s8193"/>
            </a:ex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/>
      </xdr:nvSpPr>
      <xdr:spPr bwMode="auto">
        <a:xfrm>
          <a:off x="495300" y="19050"/>
          <a:ext cx="3224212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132194</xdr:colOff>
      <xdr:row>0</xdr:row>
      <xdr:rowOff>0</xdr:rowOff>
    </xdr:from>
    <xdr:to>
      <xdr:col>9</xdr:col>
      <xdr:colOff>418074</xdr:colOff>
      <xdr:row>3</xdr:row>
      <xdr:rowOff>47624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28082" y="0"/>
          <a:ext cx="1224092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0</xdr:rowOff>
    </xdr:from>
    <xdr:to>
      <xdr:col>7</xdr:col>
      <xdr:colOff>534988</xdr:colOff>
      <xdr:row>2</xdr:row>
      <xdr:rowOff>184846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43425" y="0"/>
          <a:ext cx="1458913" cy="8896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0</xdr:row>
      <xdr:rowOff>0</xdr:rowOff>
    </xdr:from>
    <xdr:to>
      <xdr:col>6</xdr:col>
      <xdr:colOff>552580</xdr:colOff>
      <xdr:row>2</xdr:row>
      <xdr:rowOff>199531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3225" y="0"/>
          <a:ext cx="1495555" cy="9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1123950</xdr:colOff>
      <xdr:row>2</xdr:row>
      <xdr:rowOff>0</xdr:rowOff>
    </xdr:to>
    <xdr:pic>
      <xdr:nvPicPr>
        <xdr:cNvPr id="5123" name="Picture 1">
          <a:extLst>
            <a:ext uri="{FF2B5EF4-FFF2-40B4-BE49-F238E27FC236}">
              <a16:creationId xmlns:a16="http://schemas.microsoft.com/office/drawing/2014/main" id="{00000000-0008-0000-14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0"/>
          <a:ext cx="9715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1295400</xdr:colOff>
      <xdr:row>78</xdr:row>
      <xdr:rowOff>0</xdr:rowOff>
    </xdr:from>
    <xdr:to>
      <xdr:col>0</xdr:col>
      <xdr:colOff>3295650</xdr:colOff>
      <xdr:row>87</xdr:row>
      <xdr:rowOff>9525</xdr:rowOff>
    </xdr:to>
    <xdr:grpSp>
      <xdr:nvGrpSpPr>
        <xdr:cNvPr id="5124" name="Group 75">
          <a:extLst>
            <a:ext uri="{FF2B5EF4-FFF2-40B4-BE49-F238E27FC236}">
              <a16:creationId xmlns:a16="http://schemas.microsoft.com/office/drawing/2014/main" id="{00000000-0008-0000-1400-000004140000}"/>
            </a:ext>
          </a:extLst>
        </xdr:cNvPr>
        <xdr:cNvGrpSpPr>
          <a:grpSpLocks/>
        </xdr:cNvGrpSpPr>
      </xdr:nvGrpSpPr>
      <xdr:grpSpPr bwMode="auto">
        <a:xfrm>
          <a:off x="1295400" y="13368338"/>
          <a:ext cx="2000250" cy="1466850"/>
          <a:chOff x="5019" y="7276"/>
          <a:chExt cx="2602" cy="1887"/>
        </a:xfrm>
      </xdr:grpSpPr>
      <xdr:grpSp>
        <xdr:nvGrpSpPr>
          <xdr:cNvPr id="5125" name="Group 76">
            <a:extLst>
              <a:ext uri="{FF2B5EF4-FFF2-40B4-BE49-F238E27FC236}">
                <a16:creationId xmlns:a16="http://schemas.microsoft.com/office/drawing/2014/main" id="{00000000-0008-0000-1400-000005140000}"/>
              </a:ext>
            </a:extLst>
          </xdr:cNvPr>
          <xdr:cNvGrpSpPr>
            <a:grpSpLocks/>
          </xdr:cNvGrpSpPr>
        </xdr:nvGrpSpPr>
        <xdr:grpSpPr bwMode="auto">
          <a:xfrm>
            <a:off x="5019" y="7276"/>
            <a:ext cx="2602" cy="1887"/>
            <a:chOff x="6238" y="1231"/>
            <a:chExt cx="2778" cy="2210"/>
          </a:xfrm>
        </xdr:grpSpPr>
        <xdr:sp macro="" textlink="">
          <xdr:nvSpPr>
            <xdr:cNvPr id="32" name="Text Box 77">
              <a:extLst>
                <a:ext uri="{FF2B5EF4-FFF2-40B4-BE49-F238E27FC236}">
                  <a16:creationId xmlns:a16="http://schemas.microsoft.com/office/drawing/2014/main" id="{00000000-0008-0000-1400-00002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341" y="3010"/>
              <a:ext cx="291" cy="4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defRPr sz="1000"/>
              </a:pPr>
              <a:r>
                <a:rPr lang="en-AU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4</a:t>
              </a: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</xdr:txBody>
        </xdr:sp>
        <xdr:sp macro="" textlink="">
          <xdr:nvSpPr>
            <xdr:cNvPr id="33" name="Text Box 78">
              <a:extLst>
                <a:ext uri="{FF2B5EF4-FFF2-40B4-BE49-F238E27FC236}">
                  <a16:creationId xmlns:a16="http://schemas.microsoft.com/office/drawing/2014/main" id="{00000000-0008-0000-1400-00002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632" y="2106"/>
              <a:ext cx="291" cy="47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t" upright="1"/>
            <a:lstStyle/>
            <a:p>
              <a:pPr algn="l" rtl="0">
                <a:defRPr sz="1000"/>
              </a:pPr>
              <a:r>
                <a:rPr lang="en-AU" sz="1000" b="0" i="0" u="none" strike="noStrike" baseline="0">
                  <a:solidFill>
                    <a:srgbClr val="000000"/>
                  </a:solidFill>
                  <a:latin typeface="Verdana"/>
                  <a:ea typeface="Verdana"/>
                  <a:cs typeface="Verdana"/>
                </a:rPr>
                <a:t>2</a:t>
              </a:r>
              <a:endParaRPr lang="en-AU" sz="11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  <a:p>
              <a:pPr algn="l" rtl="0">
                <a:defRPr sz="1000"/>
              </a:pPr>
              <a:endParaRPr lang="en-AU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endParaRPr>
            </a:p>
          </xdr:txBody>
        </xdr:sp>
        <xdr:grpSp>
          <xdr:nvGrpSpPr>
            <xdr:cNvPr id="5129" name="Group 79">
              <a:extLst>
                <a:ext uri="{FF2B5EF4-FFF2-40B4-BE49-F238E27FC236}">
                  <a16:creationId xmlns:a16="http://schemas.microsoft.com/office/drawing/2014/main" id="{00000000-0008-0000-1400-00000914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238" y="1231"/>
              <a:ext cx="2778" cy="2177"/>
              <a:chOff x="6238" y="1231"/>
              <a:chExt cx="2778" cy="2177"/>
            </a:xfrm>
          </xdr:grpSpPr>
          <xdr:sp macro="" textlink="">
            <xdr:nvSpPr>
              <xdr:cNvPr id="35" name="Text Box 80">
                <a:extLst>
                  <a:ext uri="{FF2B5EF4-FFF2-40B4-BE49-F238E27FC236}">
                    <a16:creationId xmlns:a16="http://schemas.microsoft.com/office/drawing/2014/main" id="{00000000-0008-0000-1400-00002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204" y="3025"/>
                <a:ext cx="278" cy="387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vertOverflow="clip" wrap="square" lIns="91440" tIns="45720" rIns="91440" bIns="45720" anchor="t" upright="1"/>
              <a:lstStyle/>
              <a:p>
                <a:pPr algn="l" rtl="0">
                  <a:defRPr sz="1000"/>
                </a:pPr>
                <a:r>
                  <a:rPr lang="en-AU" sz="1000" b="0" i="0" u="none" strike="noStrike" baseline="0">
                    <a:solidFill>
                      <a:srgbClr val="000000"/>
                    </a:solidFill>
                    <a:latin typeface="Times New Roman"/>
                    <a:cs typeface="Times New Roman"/>
                  </a:rPr>
                  <a:t>3</a:t>
                </a:r>
              </a:p>
              <a:p>
                <a:pPr algn="l" rtl="0">
                  <a:defRPr sz="1000"/>
                </a:pPr>
                <a:endParaRPr lang="en-AU" sz="9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endParaRPr>
              </a:p>
            </xdr:txBody>
          </xdr:sp>
          <xdr:grpSp>
            <xdr:nvGrpSpPr>
              <xdr:cNvPr id="5131" name="Group 81">
                <a:extLst>
                  <a:ext uri="{FF2B5EF4-FFF2-40B4-BE49-F238E27FC236}">
                    <a16:creationId xmlns:a16="http://schemas.microsoft.com/office/drawing/2014/main" id="{00000000-0008-0000-1400-00000B14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238" y="1231"/>
                <a:ext cx="2778" cy="1819"/>
                <a:chOff x="6038" y="751"/>
                <a:chExt cx="3668" cy="2493"/>
              </a:xfrm>
            </xdr:grpSpPr>
            <xdr:sp macro="" textlink="">
              <xdr:nvSpPr>
                <xdr:cNvPr id="5132" name="Line 82">
                  <a:extLst>
                    <a:ext uri="{FF2B5EF4-FFF2-40B4-BE49-F238E27FC236}">
                      <a16:creationId xmlns:a16="http://schemas.microsoft.com/office/drawing/2014/main" id="{00000000-0008-0000-1400-00000C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6726" y="1240"/>
                  <a:ext cx="1376" cy="42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33" name="Line 83">
                  <a:extLst>
                    <a:ext uri="{FF2B5EF4-FFF2-40B4-BE49-F238E27FC236}">
                      <a16:creationId xmlns:a16="http://schemas.microsoft.com/office/drawing/2014/main" id="{00000000-0008-0000-1400-00000D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7987" y="751"/>
                  <a:ext cx="1054" cy="31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34" name="Line 84">
                  <a:extLst>
                    <a:ext uri="{FF2B5EF4-FFF2-40B4-BE49-F238E27FC236}">
                      <a16:creationId xmlns:a16="http://schemas.microsoft.com/office/drawing/2014/main" id="{00000000-0008-0000-1400-00000E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6038" y="751"/>
                  <a:ext cx="1949" cy="278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35" name="Line 85">
                  <a:extLst>
                    <a:ext uri="{FF2B5EF4-FFF2-40B4-BE49-F238E27FC236}">
                      <a16:creationId xmlns:a16="http://schemas.microsoft.com/office/drawing/2014/main" id="{00000000-0008-0000-1400-00000F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8102" y="1240"/>
                  <a:ext cx="1604" cy="397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36" name="Line 86">
                  <a:extLst>
                    <a:ext uri="{FF2B5EF4-FFF2-40B4-BE49-F238E27FC236}">
                      <a16:creationId xmlns:a16="http://schemas.microsoft.com/office/drawing/2014/main" id="{00000000-0008-0000-1400-000010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9019" y="2603"/>
                  <a:ext cx="687" cy="64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prstDash val="dash"/>
                  <a:round/>
                  <a:headEnd/>
                  <a:tailEnd/>
                </a:ln>
              </xdr:spPr>
            </xdr:sp>
            <xdr:sp macro="" textlink="">
              <xdr:nvSpPr>
                <xdr:cNvPr id="5137" name="Line 87">
                  <a:extLst>
                    <a:ext uri="{FF2B5EF4-FFF2-40B4-BE49-F238E27FC236}">
                      <a16:creationId xmlns:a16="http://schemas.microsoft.com/office/drawing/2014/main" id="{00000000-0008-0000-1400-000011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6038" y="2603"/>
                  <a:ext cx="298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prstDash val="dash"/>
                  <a:round/>
                  <a:headEnd/>
                  <a:tailEnd/>
                </a:ln>
              </xdr:spPr>
            </xdr:sp>
            <xdr:sp macro="" textlink="">
              <xdr:nvSpPr>
                <xdr:cNvPr id="5138" name="Line 88">
                  <a:extLst>
                    <a:ext uri="{FF2B5EF4-FFF2-40B4-BE49-F238E27FC236}">
                      <a16:creationId xmlns:a16="http://schemas.microsoft.com/office/drawing/2014/main" id="{00000000-0008-0000-1400-000012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9030" y="1061"/>
                  <a:ext cx="11" cy="1567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prstDash val="dash"/>
                  <a:round/>
                  <a:headEnd/>
                  <a:tailEnd/>
                </a:ln>
              </xdr:spPr>
            </xdr:sp>
            <xdr:sp macro="" textlink="">
              <xdr:nvSpPr>
                <xdr:cNvPr id="5139" name="Line 89">
                  <a:extLst>
                    <a:ext uri="{FF2B5EF4-FFF2-40B4-BE49-F238E27FC236}">
                      <a16:creationId xmlns:a16="http://schemas.microsoft.com/office/drawing/2014/main" id="{00000000-0008-0000-1400-000013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6038" y="1029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40" name="Line 90">
                  <a:extLst>
                    <a:ext uri="{FF2B5EF4-FFF2-40B4-BE49-F238E27FC236}">
                      <a16:creationId xmlns:a16="http://schemas.microsoft.com/office/drawing/2014/main" id="{00000000-0008-0000-1400-000014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6726" y="1645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41" name="Line 91">
                  <a:extLst>
                    <a:ext uri="{FF2B5EF4-FFF2-40B4-BE49-F238E27FC236}">
                      <a16:creationId xmlns:a16="http://schemas.microsoft.com/office/drawing/2014/main" id="{00000000-0008-0000-1400-000015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9706" y="1645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42" name="Line 92">
                  <a:extLst>
                    <a:ext uri="{FF2B5EF4-FFF2-40B4-BE49-F238E27FC236}">
                      <a16:creationId xmlns:a16="http://schemas.microsoft.com/office/drawing/2014/main" id="{00000000-0008-0000-1400-000016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6726" y="3220"/>
                  <a:ext cx="2980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43" name="Line 93">
                  <a:extLst>
                    <a:ext uri="{FF2B5EF4-FFF2-40B4-BE49-F238E27FC236}">
                      <a16:creationId xmlns:a16="http://schemas.microsoft.com/office/drawing/2014/main" id="{00000000-0008-0000-1400-000017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6038" y="2603"/>
                  <a:ext cx="688" cy="64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44" name="Line 94">
                  <a:extLst>
                    <a:ext uri="{FF2B5EF4-FFF2-40B4-BE49-F238E27FC236}">
                      <a16:creationId xmlns:a16="http://schemas.microsoft.com/office/drawing/2014/main" id="{00000000-0008-0000-1400-000018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6038" y="1029"/>
                  <a:ext cx="688" cy="64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45" name="Line 95">
                  <a:extLst>
                    <a:ext uri="{FF2B5EF4-FFF2-40B4-BE49-F238E27FC236}">
                      <a16:creationId xmlns:a16="http://schemas.microsoft.com/office/drawing/2014/main" id="{00000000-0008-0000-1400-000019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9041" y="1061"/>
                  <a:ext cx="665" cy="608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46" name="Line 96">
                  <a:extLst>
                    <a:ext uri="{FF2B5EF4-FFF2-40B4-BE49-F238E27FC236}">
                      <a16:creationId xmlns:a16="http://schemas.microsoft.com/office/drawing/2014/main" id="{00000000-0008-0000-1400-00001A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6726" y="1645"/>
                  <a:ext cx="2980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147" name="Line 97">
                  <a:extLst>
                    <a:ext uri="{FF2B5EF4-FFF2-40B4-BE49-F238E27FC236}">
                      <a16:creationId xmlns:a16="http://schemas.microsoft.com/office/drawing/2014/main" id="{00000000-0008-0000-1400-00001B14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8258" y="1645"/>
                  <a:ext cx="0" cy="1599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</xdr:grpSp>
      </xdr:grpSp>
      <xdr:sp macro="" textlink="">
        <xdr:nvSpPr>
          <xdr:cNvPr id="31" name="Text Box 98">
            <a:extLst>
              <a:ext uri="{FF2B5EF4-FFF2-40B4-BE49-F238E27FC236}">
                <a16:creationId xmlns:a16="http://schemas.microsoft.com/office/drawing/2014/main" id="{00000000-0008-0000-14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69" y="7950"/>
            <a:ext cx="285" cy="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n-AU"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1</a:t>
            </a:r>
            <a:endParaRPr lang="en-A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A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1</xdr:row>
          <xdr:rowOff>133350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1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12-04T10:25:47.85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12-04T10:25:47.85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03T00:21:48.928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0 1 24575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12-04T10:19:20.45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12-04T10:19:20.45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E797-EBAD-482D-8C63-972AF48B3954}">
  <dimension ref="B1:G67"/>
  <sheetViews>
    <sheetView view="pageLayout" zoomScaleNormal="100" workbookViewId="0">
      <selection activeCell="B1" sqref="B1:G1"/>
    </sheetView>
  </sheetViews>
  <sheetFormatPr defaultRowHeight="14.25" x14ac:dyDescent="0.45"/>
  <cols>
    <col min="1" max="1" width="5.1328125" customWidth="1"/>
    <col min="2" max="2" width="42" customWidth="1"/>
    <col min="4" max="4" width="8.73046875" customWidth="1"/>
    <col min="5" max="5" width="9" customWidth="1"/>
    <col min="6" max="6" width="9.3984375" customWidth="1"/>
    <col min="7" max="7" width="7.1328125" customWidth="1"/>
  </cols>
  <sheetData>
    <row r="1" spans="2:7" ht="28.5" customHeight="1" x14ac:dyDescent="1.6">
      <c r="B1" s="822" t="s">
        <v>0</v>
      </c>
      <c r="C1" s="823"/>
      <c r="D1" s="823"/>
      <c r="E1" s="823"/>
      <c r="F1" s="823"/>
      <c r="G1" s="823"/>
    </row>
    <row r="2" spans="2:7" ht="19.899999999999999" x14ac:dyDescent="0.45">
      <c r="B2" s="169" t="s">
        <v>1</v>
      </c>
    </row>
    <row r="3" spans="2:7" ht="13.5" customHeight="1" x14ac:dyDescent="0.45">
      <c r="B3" s="171"/>
    </row>
    <row r="4" spans="2:7" ht="15" x14ac:dyDescent="0.45">
      <c r="B4" s="172" t="s">
        <v>839</v>
      </c>
      <c r="D4" s="172" t="s">
        <v>843</v>
      </c>
    </row>
    <row r="5" spans="2:7" ht="13.9" customHeight="1" x14ac:dyDescent="0.45">
      <c r="B5" s="172"/>
      <c r="C5" s="172"/>
    </row>
    <row r="6" spans="2:7" ht="15" x14ac:dyDescent="0.45">
      <c r="B6" s="172" t="s">
        <v>840</v>
      </c>
    </row>
    <row r="7" spans="2:7" ht="11.65" customHeight="1" x14ac:dyDescent="0.45">
      <c r="B7" s="172"/>
    </row>
    <row r="8" spans="2:7" ht="15" x14ac:dyDescent="0.45">
      <c r="B8" s="172" t="s">
        <v>841</v>
      </c>
      <c r="D8" s="172" t="s">
        <v>844</v>
      </c>
    </row>
    <row r="9" spans="2:7" ht="11.65" customHeight="1" x14ac:dyDescent="0.45">
      <c r="B9" s="173" t="s">
        <v>7</v>
      </c>
    </row>
    <row r="10" spans="2:7" ht="15" x14ac:dyDescent="0.45">
      <c r="B10" s="172" t="s">
        <v>842</v>
      </c>
      <c r="D10" s="172" t="s">
        <v>818</v>
      </c>
    </row>
    <row r="11" spans="2:7" ht="9.75" customHeight="1" thickBot="1" x14ac:dyDescent="0.5">
      <c r="B11" s="170" t="s">
        <v>10</v>
      </c>
    </row>
    <row r="12" spans="2:7" ht="15.4" x14ac:dyDescent="0.45">
      <c r="B12" s="585"/>
      <c r="C12" s="601" t="s">
        <v>11</v>
      </c>
      <c r="D12" s="601" t="s">
        <v>12</v>
      </c>
      <c r="E12" s="601" t="s">
        <v>13</v>
      </c>
      <c r="F12" s="372" t="s">
        <v>14</v>
      </c>
      <c r="G12" s="429">
        <f>SUM(E13*F13)</f>
        <v>0</v>
      </c>
    </row>
    <row r="13" spans="2:7" ht="15.75" x14ac:dyDescent="0.5">
      <c r="B13" s="584" t="s">
        <v>15</v>
      </c>
      <c r="C13" s="373">
        <v>48000</v>
      </c>
      <c r="D13" s="373">
        <v>53000</v>
      </c>
      <c r="E13" s="373">
        <v>59000</v>
      </c>
      <c r="F13" s="596"/>
      <c r="G13" s="428"/>
    </row>
    <row r="14" spans="2:7" ht="15.75" x14ac:dyDescent="0.5">
      <c r="B14" s="595" t="s">
        <v>16</v>
      </c>
      <c r="C14" s="373">
        <v>48500</v>
      </c>
      <c r="D14" s="373">
        <v>53500</v>
      </c>
      <c r="E14" s="373">
        <v>59500</v>
      </c>
      <c r="F14" s="597"/>
      <c r="G14" s="382">
        <f>SUM(E15*F15)</f>
        <v>0</v>
      </c>
    </row>
    <row r="15" spans="2:7" ht="15.75" x14ac:dyDescent="0.5">
      <c r="B15" s="595" t="s">
        <v>17</v>
      </c>
      <c r="C15" s="373">
        <v>49000</v>
      </c>
      <c r="D15" s="373">
        <v>54000</v>
      </c>
      <c r="E15" s="373">
        <v>60000</v>
      </c>
      <c r="F15" s="598"/>
      <c r="G15" s="430">
        <f>SUM(G12:G14)</f>
        <v>0</v>
      </c>
    </row>
    <row r="16" spans="2:7" ht="15.75" x14ac:dyDescent="0.45">
      <c r="B16" s="384" t="s">
        <v>18</v>
      </c>
      <c r="C16" s="385"/>
      <c r="D16" s="385"/>
      <c r="E16" s="375"/>
      <c r="F16" s="376"/>
      <c r="G16" s="428"/>
    </row>
    <row r="17" spans="2:7" ht="16.149999999999999" hidden="1" thickBot="1" x14ac:dyDescent="0.5">
      <c r="B17" s="337" t="s">
        <v>19</v>
      </c>
      <c r="C17" s="338"/>
      <c r="D17" s="338"/>
      <c r="E17" s="263">
        <v>1500</v>
      </c>
      <c r="F17" s="246"/>
      <c r="G17" s="212">
        <f>SUM(E17*F17)</f>
        <v>0</v>
      </c>
    </row>
    <row r="18" spans="2:7" ht="18" customHeight="1" x14ac:dyDescent="0.45">
      <c r="B18" s="608" t="s">
        <v>996</v>
      </c>
      <c r="C18" s="335"/>
      <c r="D18" s="336"/>
      <c r="E18" s="255">
        <v>600</v>
      </c>
      <c r="F18" s="412"/>
      <c r="G18" s="382">
        <f>SUM(E19*F19)</f>
        <v>0</v>
      </c>
    </row>
    <row r="19" spans="2:7" ht="15.75" hidden="1" x14ac:dyDescent="0.45">
      <c r="B19" s="608" t="s">
        <v>20</v>
      </c>
      <c r="C19" s="335"/>
      <c r="D19" s="336"/>
      <c r="E19" s="262">
        <v>1650</v>
      </c>
      <c r="F19" s="188"/>
      <c r="G19" s="382">
        <f>SUM(E20*F20)</f>
        <v>0</v>
      </c>
    </row>
    <row r="20" spans="2:7" ht="16.149999999999999" thickBot="1" x14ac:dyDescent="0.5">
      <c r="B20" s="609" t="s">
        <v>21</v>
      </c>
      <c r="C20" s="604"/>
      <c r="D20" s="605"/>
      <c r="E20" s="255">
        <v>600</v>
      </c>
      <c r="F20" s="247"/>
    </row>
    <row r="21" spans="2:7" ht="16.149999999999999" thickBot="1" x14ac:dyDescent="0.5">
      <c r="B21" s="191" t="s">
        <v>22</v>
      </c>
      <c r="C21" s="192"/>
      <c r="D21" s="192"/>
      <c r="E21" s="192"/>
      <c r="F21" s="599"/>
      <c r="G21" s="382">
        <f>SUM(G17:G17)</f>
        <v>0</v>
      </c>
    </row>
    <row r="22" spans="2:7" ht="15.75" thickBot="1" x14ac:dyDescent="0.5">
      <c r="B22" s="193" t="s">
        <v>23</v>
      </c>
      <c r="C22" s="194"/>
      <c r="D22" s="194"/>
      <c r="E22" s="194"/>
      <c r="F22" s="600"/>
    </row>
    <row r="23" spans="2:7" ht="17.649999999999999" thickBot="1" x14ac:dyDescent="0.5">
      <c r="B23" s="196" t="s">
        <v>24</v>
      </c>
      <c r="C23" s="195"/>
      <c r="D23" s="195"/>
      <c r="E23" s="195"/>
      <c r="F23" s="410"/>
    </row>
    <row r="24" spans="2:7" ht="9" customHeight="1" x14ac:dyDescent="0.45"/>
    <row r="25" spans="2:7" ht="18.399999999999999" thickBot="1" x14ac:dyDescent="0.6">
      <c r="B25" s="182" t="s">
        <v>25</v>
      </c>
      <c r="G25" t="s">
        <v>26</v>
      </c>
    </row>
    <row r="26" spans="2:7" ht="15" customHeight="1" thickBot="1" x14ac:dyDescent="0.5">
      <c r="B26" s="176" t="s">
        <v>27</v>
      </c>
      <c r="C26" s="177"/>
      <c r="D26" s="177"/>
      <c r="E26" s="177"/>
      <c r="F26" s="215">
        <v>2000</v>
      </c>
      <c r="G26" s="423"/>
    </row>
    <row r="27" spans="2:7" ht="15" customHeight="1" x14ac:dyDescent="0.45">
      <c r="B27" s="268" t="s">
        <v>28</v>
      </c>
      <c r="C27" s="279" t="s">
        <v>29</v>
      </c>
      <c r="F27" s="83"/>
      <c r="G27" s="420"/>
    </row>
    <row r="28" spans="2:7" ht="15" customHeight="1" x14ac:dyDescent="0.45">
      <c r="B28" s="268" t="s">
        <v>30</v>
      </c>
      <c r="F28" s="83"/>
      <c r="G28" s="420"/>
    </row>
    <row r="29" spans="2:7" ht="15" customHeight="1" x14ac:dyDescent="0.45">
      <c r="B29" s="506" t="s">
        <v>31</v>
      </c>
      <c r="F29" s="83"/>
      <c r="G29" s="424"/>
    </row>
    <row r="30" spans="2:7" ht="15" customHeight="1" x14ac:dyDescent="0.45">
      <c r="B30" s="506"/>
      <c r="F30" s="83"/>
      <c r="G30" s="424"/>
    </row>
    <row r="31" spans="2:7" ht="15" customHeight="1" thickBot="1" x14ac:dyDescent="0.5">
      <c r="B31" s="270" t="s">
        <v>32</v>
      </c>
      <c r="C31" s="167"/>
      <c r="D31" s="332" t="s">
        <v>33</v>
      </c>
      <c r="E31" s="332"/>
      <c r="F31" s="267"/>
      <c r="G31" s="425"/>
    </row>
    <row r="32" spans="2:7" ht="15" customHeight="1" x14ac:dyDescent="0.45">
      <c r="B32" s="271" t="s">
        <v>34</v>
      </c>
      <c r="C32" s="272"/>
      <c r="D32" s="272"/>
      <c r="E32" s="272"/>
      <c r="F32" s="273"/>
      <c r="G32" s="425"/>
    </row>
    <row r="33" spans="2:7" ht="15" customHeight="1" x14ac:dyDescent="0.45">
      <c r="B33" s="183" t="s">
        <v>35</v>
      </c>
      <c r="F33" s="216"/>
      <c r="G33" s="421">
        <v>-3</v>
      </c>
    </row>
    <row r="34" spans="2:7" ht="15" customHeight="1" x14ac:dyDescent="0.45">
      <c r="B34" s="268" t="s">
        <v>36</v>
      </c>
      <c r="F34" s="216"/>
      <c r="G34" s="318">
        <f>SUM(F23*0.3)</f>
        <v>0</v>
      </c>
    </row>
    <row r="35" spans="2:7" ht="15" customHeight="1" thickBot="1" x14ac:dyDescent="0.5">
      <c r="B35" s="274"/>
      <c r="F35" s="216"/>
      <c r="G35" s="420"/>
    </row>
    <row r="36" spans="2:7" ht="15" customHeight="1" thickBot="1" x14ac:dyDescent="0.5">
      <c r="B36" s="183" t="s">
        <v>37</v>
      </c>
      <c r="E36" s="279" t="s">
        <v>38</v>
      </c>
      <c r="F36" s="217">
        <f>ROUNDDOWN(G34,G33)</f>
        <v>0</v>
      </c>
      <c r="G36" s="515"/>
    </row>
    <row r="37" spans="2:7" ht="15" customHeight="1" x14ac:dyDescent="0.45">
      <c r="B37" s="237"/>
      <c r="F37" s="83"/>
      <c r="G37" s="420"/>
    </row>
    <row r="38" spans="2:7" ht="15" customHeight="1" thickBot="1" x14ac:dyDescent="0.5">
      <c r="B38" s="239" t="s">
        <v>39</v>
      </c>
      <c r="C38" s="167" t="s">
        <v>44</v>
      </c>
      <c r="D38" s="824" t="s">
        <v>845</v>
      </c>
      <c r="E38" s="824"/>
      <c r="F38" s="508"/>
      <c r="G38" s="512"/>
    </row>
    <row r="39" spans="2:7" ht="15" customHeight="1" x14ac:dyDescent="0.45">
      <c r="B39" s="269" t="s">
        <v>41</v>
      </c>
      <c r="C39" s="181"/>
      <c r="D39" s="181"/>
      <c r="E39" s="181"/>
      <c r="F39" s="83"/>
    </row>
    <row r="40" spans="2:7" ht="15" customHeight="1" thickBot="1" x14ac:dyDescent="0.5">
      <c r="B40" s="506" t="s">
        <v>42</v>
      </c>
      <c r="E40" s="181"/>
      <c r="F40" s="83"/>
      <c r="G40" s="426"/>
    </row>
    <row r="41" spans="2:7" ht="15" customHeight="1" thickBot="1" x14ac:dyDescent="0.5">
      <c r="B41" s="239"/>
      <c r="C41" s="207"/>
      <c r="D41" s="187"/>
      <c r="E41" s="187"/>
      <c r="F41" s="214">
        <f>SUM(F23-F26-F36)</f>
        <v>-2000</v>
      </c>
      <c r="G41" s="515"/>
    </row>
    <row r="42" spans="2:7" ht="9" customHeight="1" x14ac:dyDescent="0.45">
      <c r="B42" s="227"/>
    </row>
    <row r="43" spans="2:7" ht="15.4" x14ac:dyDescent="0.45">
      <c r="B43" s="806" t="s">
        <v>43</v>
      </c>
      <c r="D43" s="170" t="s">
        <v>44</v>
      </c>
      <c r="G43" s="181"/>
    </row>
    <row r="44" spans="2:7" ht="15.4" x14ac:dyDescent="0.45">
      <c r="B44" s="181" t="s">
        <v>45</v>
      </c>
      <c r="C44" s="181"/>
      <c r="D44" s="181"/>
      <c r="E44" s="181"/>
      <c r="F44" s="181"/>
    </row>
    <row r="45" spans="2:7" ht="15.4" x14ac:dyDescent="0.45">
      <c r="B45" s="181"/>
      <c r="C45" s="181"/>
      <c r="D45" s="181"/>
      <c r="E45" s="181"/>
      <c r="F45" s="181"/>
    </row>
    <row r="47" spans="2:7" ht="15.75" x14ac:dyDescent="0.5">
      <c r="B47" s="209" t="s">
        <v>46</v>
      </c>
    </row>
    <row r="49" spans="2:6" x14ac:dyDescent="0.45">
      <c r="B49" s="184" t="s">
        <v>47</v>
      </c>
      <c r="C49" s="184"/>
      <c r="D49" s="184"/>
      <c r="E49" s="184"/>
    </row>
    <row r="50" spans="2:6" x14ac:dyDescent="0.45">
      <c r="B50" s="184" t="s">
        <v>48</v>
      </c>
      <c r="C50" s="184"/>
      <c r="D50" s="184"/>
      <c r="E50" s="184"/>
    </row>
    <row r="51" spans="2:6" x14ac:dyDescent="0.45">
      <c r="B51" s="184" t="s">
        <v>49</v>
      </c>
      <c r="C51" s="184"/>
      <c r="D51" s="184"/>
      <c r="E51" s="184"/>
      <c r="F51" s="184"/>
    </row>
    <row r="52" spans="2:6" ht="14.65" thickBot="1" x14ac:dyDescent="0.5">
      <c r="F52" s="184"/>
    </row>
    <row r="53" spans="2:6" ht="14.65" thickBot="1" x14ac:dyDescent="0.5">
      <c r="B53" s="603" t="s">
        <v>50</v>
      </c>
      <c r="C53" s="603"/>
      <c r="F53" s="184"/>
    </row>
    <row r="54" spans="2:6" ht="14.65" thickBot="1" x14ac:dyDescent="0.5">
      <c r="B54" s="603" t="s">
        <v>51</v>
      </c>
      <c r="C54" s="603"/>
    </row>
    <row r="55" spans="2:6" ht="14.65" thickBot="1" x14ac:dyDescent="0.5">
      <c r="B55" s="603" t="s">
        <v>52</v>
      </c>
      <c r="C55" s="603"/>
      <c r="D55" s="245" t="s">
        <v>53</v>
      </c>
    </row>
    <row r="56" spans="2:6" ht="14.65" thickBot="1" x14ac:dyDescent="0.5">
      <c r="B56" s="603" t="s">
        <v>54</v>
      </c>
      <c r="C56" s="603"/>
      <c r="D56" s="245" t="s">
        <v>53</v>
      </c>
      <c r="E56" s="208"/>
    </row>
    <row r="57" spans="2:6" ht="14.65" thickBot="1" x14ac:dyDescent="0.5">
      <c r="D57" s="245"/>
      <c r="E57" s="208"/>
    </row>
    <row r="58" spans="2:6" ht="14.65" thickBot="1" x14ac:dyDescent="0.5">
      <c r="B58" s="602" t="s">
        <v>55</v>
      </c>
      <c r="C58" s="603"/>
    </row>
    <row r="59" spans="2:6" x14ac:dyDescent="0.45">
      <c r="B59" s="245"/>
    </row>
    <row r="61" spans="2:6" x14ac:dyDescent="0.45">
      <c r="B61" s="810" t="s">
        <v>56</v>
      </c>
      <c r="C61" s="810"/>
      <c r="D61" s="810"/>
      <c r="E61" s="810"/>
    </row>
    <row r="62" spans="2:6" x14ac:dyDescent="0.45">
      <c r="B62" s="450" t="s">
        <v>57</v>
      </c>
    </row>
    <row r="66" spans="3:3" x14ac:dyDescent="0.45">
      <c r="C66" s="208" t="s">
        <v>58</v>
      </c>
    </row>
    <row r="67" spans="3:3" x14ac:dyDescent="0.45">
      <c r="C67" s="208" t="s">
        <v>59</v>
      </c>
    </row>
  </sheetData>
  <mergeCells count="3">
    <mergeCell ref="B1:G1"/>
    <mergeCell ref="B61:E61"/>
    <mergeCell ref="D38:E38"/>
  </mergeCells>
  <conditionalFormatting sqref="F41">
    <cfRule type="cellIs" dxfId="3" priority="1" operator="lessThan">
      <formula>0</formula>
    </cfRule>
  </conditionalFormatting>
  <pageMargins left="0.25" right="0.25" top="0.75" bottom="0.75" header="0.3" footer="0.3"/>
  <pageSetup orientation="portrait" r:id="rId1"/>
  <headerFooter>
    <oddFooter>&amp;CCurrent as of Feb26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4FAAB-F7C9-46C6-9BB9-6132EED43AF5}">
  <sheetPr>
    <tabColor theme="4"/>
  </sheetPr>
  <dimension ref="B1:G69"/>
  <sheetViews>
    <sheetView showZeros="0" topLeftCell="A6" zoomScale="87" workbookViewId="0">
      <selection activeCell="E15" sqref="E15"/>
    </sheetView>
  </sheetViews>
  <sheetFormatPr defaultRowHeight="14.25" x14ac:dyDescent="0.45"/>
  <cols>
    <col min="1" max="1" width="5.1328125" customWidth="1"/>
    <col min="2" max="2" width="42.86328125" customWidth="1"/>
    <col min="5" max="5" width="7.86328125" customWidth="1"/>
    <col min="6" max="6" width="9.3984375" customWidth="1"/>
    <col min="7" max="7" width="7.1328125" customWidth="1"/>
  </cols>
  <sheetData>
    <row r="1" spans="2:7" ht="33.75" x14ac:dyDescent="1.6">
      <c r="B1" s="809" t="s">
        <v>60</v>
      </c>
      <c r="C1" s="809"/>
      <c r="D1" s="809"/>
      <c r="E1" s="809"/>
      <c r="F1" s="809"/>
      <c r="G1" s="809"/>
    </row>
    <row r="2" spans="2:7" ht="19.899999999999999" x14ac:dyDescent="0.45">
      <c r="B2" s="169" t="s">
        <v>1</v>
      </c>
    </row>
    <row r="3" spans="2:7" ht="19.899999999999999" x14ac:dyDescent="0.45">
      <c r="B3" s="171"/>
    </row>
    <row r="4" spans="2:7" ht="15" x14ac:dyDescent="0.45">
      <c r="B4" s="172" t="s">
        <v>2</v>
      </c>
      <c r="D4" s="172" t="s">
        <v>3</v>
      </c>
    </row>
    <row r="5" spans="2:7" ht="15" x14ac:dyDescent="0.45">
      <c r="B5" s="172"/>
      <c r="C5" s="172"/>
    </row>
    <row r="6" spans="2:7" ht="15" x14ac:dyDescent="0.45">
      <c r="B6" s="172" t="s">
        <v>4</v>
      </c>
    </row>
    <row r="7" spans="2:7" ht="15" x14ac:dyDescent="0.45">
      <c r="B7" s="172"/>
    </row>
    <row r="8" spans="2:7" ht="15" x14ac:dyDescent="0.45">
      <c r="B8" s="172" t="s">
        <v>5</v>
      </c>
      <c r="D8" s="172" t="s">
        <v>6</v>
      </c>
    </row>
    <row r="9" spans="2:7" ht="15" x14ac:dyDescent="0.45">
      <c r="B9" s="173" t="s">
        <v>7</v>
      </c>
    </row>
    <row r="10" spans="2:7" ht="15" x14ac:dyDescent="0.45">
      <c r="B10" s="172" t="s">
        <v>8</v>
      </c>
      <c r="D10" s="172" t="s">
        <v>9</v>
      </c>
    </row>
    <row r="11" spans="2:7" ht="15.75" thickBot="1" x14ac:dyDescent="0.5">
      <c r="B11" s="170" t="s">
        <v>10</v>
      </c>
    </row>
    <row r="12" spans="2:7" ht="15.75" x14ac:dyDescent="0.5">
      <c r="B12" s="811"/>
      <c r="C12" s="812"/>
      <c r="D12" s="371"/>
      <c r="E12" s="371"/>
      <c r="F12" s="372" t="s">
        <v>14</v>
      </c>
      <c r="G12" s="429">
        <f>SUM(E13*F13)</f>
        <v>0</v>
      </c>
    </row>
    <row r="13" spans="2:7" ht="15.75" x14ac:dyDescent="0.5">
      <c r="B13" s="813" t="s">
        <v>61</v>
      </c>
      <c r="C13" s="814"/>
      <c r="D13" s="815"/>
      <c r="E13" s="373">
        <v>48000</v>
      </c>
      <c r="F13" s="409"/>
      <c r="G13" s="382">
        <f>SUM(E13*F13)</f>
        <v>0</v>
      </c>
    </row>
    <row r="14" spans="2:7" ht="15.75" x14ac:dyDescent="0.5">
      <c r="B14" s="816" t="s">
        <v>62</v>
      </c>
      <c r="C14" s="817"/>
      <c r="D14" s="818"/>
      <c r="E14" s="373">
        <v>48500</v>
      </c>
      <c r="F14" s="278"/>
      <c r="G14" s="382">
        <f t="shared" ref="G14:G15" si="0">SUM(E14*F14)</f>
        <v>0</v>
      </c>
    </row>
    <row r="15" spans="2:7" ht="15.75" x14ac:dyDescent="0.5">
      <c r="B15" s="816" t="s">
        <v>63</v>
      </c>
      <c r="C15" s="817"/>
      <c r="D15" s="818"/>
      <c r="E15" s="373">
        <v>49000</v>
      </c>
      <c r="F15" s="374"/>
      <c r="G15" s="382">
        <f t="shared" si="0"/>
        <v>0</v>
      </c>
    </row>
    <row r="16" spans="2:7" ht="18" customHeight="1" x14ac:dyDescent="0.45">
      <c r="B16" s="608" t="s">
        <v>64</v>
      </c>
      <c r="C16" s="335"/>
      <c r="D16" s="336"/>
      <c r="E16" s="255">
        <v>600</v>
      </c>
      <c r="F16" s="412"/>
      <c r="G16" s="382">
        <f>SUM(E16*F16)</f>
        <v>0</v>
      </c>
    </row>
    <row r="17" spans="2:7" ht="15.75" x14ac:dyDescent="0.45">
      <c r="B17" s="608" t="s">
        <v>20</v>
      </c>
      <c r="C17" s="335"/>
      <c r="D17" s="336"/>
      <c r="E17" s="262">
        <v>1650</v>
      </c>
      <c r="F17" s="188"/>
      <c r="G17" s="382">
        <f t="shared" ref="G17" si="1">SUM(E17*F17)</f>
        <v>0</v>
      </c>
    </row>
    <row r="18" spans="2:7" ht="15.75" x14ac:dyDescent="0.45">
      <c r="B18" s="609" t="s">
        <v>65</v>
      </c>
      <c r="C18" s="604"/>
      <c r="D18" s="605"/>
      <c r="E18" s="255">
        <v>600</v>
      </c>
      <c r="F18" s="247"/>
      <c r="G18" s="382">
        <f>SUM(E18*F18)</f>
        <v>0</v>
      </c>
    </row>
    <row r="19" spans="2:7" ht="14.25" customHeight="1" thickBot="1" x14ac:dyDescent="0.5">
      <c r="B19" s="384" t="s">
        <v>18</v>
      </c>
      <c r="C19" s="385"/>
      <c r="D19" s="385"/>
      <c r="E19" s="375">
        <v>0</v>
      </c>
      <c r="F19" s="376"/>
      <c r="G19" s="382"/>
    </row>
    <row r="20" spans="2:7" ht="16.149999999999999" hidden="1" thickBot="1" x14ac:dyDescent="0.5">
      <c r="B20" s="337" t="s">
        <v>66</v>
      </c>
      <c r="C20" s="338"/>
      <c r="D20" s="338"/>
      <c r="E20" s="263">
        <v>1500</v>
      </c>
      <c r="F20" s="376"/>
      <c r="G20" s="382">
        <f>SUM(E20*F20)</f>
        <v>0</v>
      </c>
    </row>
    <row r="21" spans="2:7" ht="15.75" x14ac:dyDescent="0.45">
      <c r="B21" s="191" t="s">
        <v>22</v>
      </c>
      <c r="C21" s="192"/>
      <c r="D21" s="192"/>
      <c r="E21" s="192"/>
      <c r="F21" s="381">
        <f>SUM(G13:G19)</f>
        <v>0</v>
      </c>
      <c r="G21" s="382">
        <f>SUM(G16:G18)</f>
        <v>0</v>
      </c>
    </row>
    <row r="22" spans="2:7" ht="15.75" thickBot="1" x14ac:dyDescent="0.5">
      <c r="B22" s="193" t="s">
        <v>23</v>
      </c>
      <c r="C22" s="194"/>
      <c r="D22" s="194"/>
      <c r="E22" s="194"/>
      <c r="F22" s="383">
        <f>SUM('Stand Opt'!J35)</f>
        <v>0</v>
      </c>
    </row>
    <row r="23" spans="2:7" ht="17.649999999999999" thickBot="1" x14ac:dyDescent="0.5">
      <c r="B23" s="196" t="s">
        <v>24</v>
      </c>
      <c r="C23" s="195"/>
      <c r="D23" s="195"/>
      <c r="E23" s="195"/>
      <c r="F23" s="410">
        <f>SUM(F21:F22)</f>
        <v>0</v>
      </c>
    </row>
    <row r="25" spans="2:7" ht="18.399999999999999" thickBot="1" x14ac:dyDescent="0.6">
      <c r="B25" s="182" t="s">
        <v>25</v>
      </c>
      <c r="G25" t="s">
        <v>26</v>
      </c>
    </row>
    <row r="26" spans="2:7" ht="15.75" thickBot="1" x14ac:dyDescent="0.5">
      <c r="B26" s="176" t="s">
        <v>27</v>
      </c>
      <c r="C26" s="177"/>
      <c r="D26" s="177"/>
      <c r="E26" s="177"/>
      <c r="F26" s="215">
        <v>2000</v>
      </c>
      <c r="G26" s="423"/>
    </row>
    <row r="27" spans="2:7" ht="15.4" x14ac:dyDescent="0.45">
      <c r="B27" s="268" t="s">
        <v>28</v>
      </c>
      <c r="C27" s="279" t="s">
        <v>29</v>
      </c>
      <c r="F27" s="83"/>
      <c r="G27" s="420"/>
    </row>
    <row r="28" spans="2:7" ht="15.4" x14ac:dyDescent="0.45">
      <c r="B28" s="268" t="s">
        <v>30</v>
      </c>
      <c r="F28" s="83"/>
      <c r="G28" s="420"/>
    </row>
    <row r="29" spans="2:7" x14ac:dyDescent="0.45">
      <c r="B29" s="506" t="s">
        <v>31</v>
      </c>
      <c r="F29" s="83"/>
      <c r="G29" s="424"/>
    </row>
    <row r="30" spans="2:7" x14ac:dyDescent="0.45">
      <c r="B30" s="506"/>
      <c r="F30" s="83"/>
      <c r="G30" s="424"/>
    </row>
    <row r="31" spans="2:7" ht="14.65" thickBot="1" x14ac:dyDescent="0.5">
      <c r="B31" s="270" t="s">
        <v>32</v>
      </c>
      <c r="C31" s="167"/>
      <c r="D31" s="332" t="s">
        <v>33</v>
      </c>
      <c r="E31" s="332"/>
      <c r="F31" s="267"/>
      <c r="G31" s="425"/>
    </row>
    <row r="32" spans="2:7" ht="15.4" x14ac:dyDescent="0.45">
      <c r="B32" s="271" t="s">
        <v>34</v>
      </c>
      <c r="C32" s="272"/>
      <c r="D32" s="272"/>
      <c r="E32" s="272"/>
      <c r="F32" s="273"/>
      <c r="G32" s="425"/>
    </row>
    <row r="33" spans="2:7" ht="15.4" x14ac:dyDescent="0.45">
      <c r="B33" s="183" t="s">
        <v>35</v>
      </c>
      <c r="F33" s="216"/>
      <c r="G33" s="421">
        <v>-3</v>
      </c>
    </row>
    <row r="34" spans="2:7" ht="15.4" x14ac:dyDescent="0.45">
      <c r="B34" s="268" t="s">
        <v>36</v>
      </c>
      <c r="F34" s="216"/>
      <c r="G34" s="318">
        <f>SUM(F23*0.3)</f>
        <v>0</v>
      </c>
    </row>
    <row r="35" spans="2:7" ht="14.65" thickBot="1" x14ac:dyDescent="0.5">
      <c r="B35" s="274"/>
      <c r="F35" s="216"/>
      <c r="G35" s="420"/>
    </row>
    <row r="36" spans="2:7" ht="15.75" thickBot="1" x14ac:dyDescent="0.5">
      <c r="B36" s="183" t="s">
        <v>37</v>
      </c>
      <c r="E36" s="279" t="s">
        <v>38</v>
      </c>
      <c r="F36" s="217">
        <f>ROUNDDOWN(G34,G33)</f>
        <v>0</v>
      </c>
      <c r="G36" s="515"/>
    </row>
    <row r="37" spans="2:7" x14ac:dyDescent="0.45">
      <c r="B37" s="237"/>
      <c r="F37" s="83"/>
      <c r="G37" s="420"/>
    </row>
    <row r="38" spans="2:7" ht="14.65" thickBot="1" x14ac:dyDescent="0.5">
      <c r="B38" s="239" t="s">
        <v>39</v>
      </c>
      <c r="C38" s="167"/>
      <c r="D38" s="332" t="s">
        <v>40</v>
      </c>
      <c r="E38" s="332"/>
      <c r="F38" s="508"/>
      <c r="G38" s="512"/>
    </row>
    <row r="39" spans="2:7" ht="15.4" x14ac:dyDescent="0.45">
      <c r="B39" s="513"/>
      <c r="C39" s="514"/>
      <c r="D39" s="514"/>
      <c r="E39" s="514"/>
      <c r="F39" s="509"/>
      <c r="G39" s="420"/>
    </row>
    <row r="40" spans="2:7" ht="15.4" x14ac:dyDescent="0.45">
      <c r="B40" s="269" t="s">
        <v>41</v>
      </c>
      <c r="C40" s="181"/>
      <c r="D40" s="181"/>
      <c r="E40" s="181"/>
      <c r="F40" s="83"/>
    </row>
    <row r="41" spans="2:7" ht="15.75" thickBot="1" x14ac:dyDescent="0.5">
      <c r="B41" s="506" t="s">
        <v>42</v>
      </c>
      <c r="E41" s="181"/>
      <c r="F41" s="83"/>
      <c r="G41" s="426"/>
    </row>
    <row r="42" spans="2:7" ht="14.65" thickBot="1" x14ac:dyDescent="0.5">
      <c r="B42" s="239"/>
      <c r="C42" s="207"/>
      <c r="D42" s="187"/>
      <c r="E42" s="187"/>
      <c r="F42" s="214">
        <f>SUM(F23-F26-F36)</f>
        <v>-2000</v>
      </c>
      <c r="G42" s="515"/>
    </row>
    <row r="43" spans="2:7" x14ac:dyDescent="0.45">
      <c r="B43" s="227"/>
    </row>
    <row r="44" spans="2:7" ht="15.4" x14ac:dyDescent="0.45">
      <c r="B44" s="174" t="s">
        <v>43</v>
      </c>
      <c r="D44" s="170" t="s">
        <v>44</v>
      </c>
      <c r="G44" s="181"/>
    </row>
    <row r="45" spans="2:7" ht="15.4" x14ac:dyDescent="0.45">
      <c r="B45" s="181" t="s">
        <v>45</v>
      </c>
      <c r="C45" s="181"/>
      <c r="D45" s="181"/>
      <c r="E45" s="181"/>
      <c r="F45" s="181"/>
    </row>
    <row r="46" spans="2:7" ht="15.4" x14ac:dyDescent="0.45">
      <c r="B46" s="181"/>
      <c r="C46" s="181"/>
      <c r="D46" s="181"/>
      <c r="E46" s="181"/>
      <c r="F46" s="181"/>
    </row>
    <row r="47" spans="2:7" ht="15.4" x14ac:dyDescent="0.45">
      <c r="B47" s="181"/>
      <c r="C47" s="181"/>
      <c r="D47" s="181"/>
      <c r="E47" s="181"/>
      <c r="F47" s="181"/>
    </row>
    <row r="49" spans="2:6" ht="15.75" x14ac:dyDescent="0.5">
      <c r="B49" s="209" t="s">
        <v>46</v>
      </c>
    </row>
    <row r="51" spans="2:6" x14ac:dyDescent="0.45">
      <c r="B51" s="184" t="s">
        <v>47</v>
      </c>
      <c r="C51" s="184"/>
      <c r="D51" s="184"/>
      <c r="E51" s="184"/>
    </row>
    <row r="52" spans="2:6" x14ac:dyDescent="0.45">
      <c r="B52" s="184" t="s">
        <v>48</v>
      </c>
      <c r="C52" s="184"/>
      <c r="D52" s="184"/>
      <c r="E52" s="184"/>
    </row>
    <row r="53" spans="2:6" x14ac:dyDescent="0.45">
      <c r="B53" s="184" t="s">
        <v>49</v>
      </c>
      <c r="C53" s="184"/>
      <c r="D53" s="184"/>
      <c r="E53" s="184"/>
      <c r="F53" s="184"/>
    </row>
    <row r="54" spans="2:6" ht="14.65" thickBot="1" x14ac:dyDescent="0.5">
      <c r="F54" s="184"/>
    </row>
    <row r="55" spans="2:6" ht="14.65" thickBot="1" x14ac:dyDescent="0.5">
      <c r="B55" s="603" t="s">
        <v>50</v>
      </c>
      <c r="C55" s="603"/>
      <c r="F55" s="184"/>
    </row>
    <row r="56" spans="2:6" ht="14.65" thickBot="1" x14ac:dyDescent="0.5">
      <c r="B56" s="603" t="s">
        <v>51</v>
      </c>
      <c r="C56" s="603"/>
    </row>
    <row r="57" spans="2:6" ht="14.65" thickBot="1" x14ac:dyDescent="0.5">
      <c r="B57" s="603" t="s">
        <v>52</v>
      </c>
      <c r="C57" s="603"/>
      <c r="D57" s="245" t="s">
        <v>53</v>
      </c>
    </row>
    <row r="58" spans="2:6" ht="14.65" thickBot="1" x14ac:dyDescent="0.5">
      <c r="B58" s="603" t="s">
        <v>54</v>
      </c>
      <c r="C58" s="603"/>
      <c r="D58" s="245" t="s">
        <v>53</v>
      </c>
      <c r="E58" s="208"/>
    </row>
    <row r="59" spans="2:6" ht="14.65" thickBot="1" x14ac:dyDescent="0.5">
      <c r="D59" s="245"/>
      <c r="E59" s="208"/>
    </row>
    <row r="60" spans="2:6" ht="14.65" thickBot="1" x14ac:dyDescent="0.5">
      <c r="B60" s="602" t="s">
        <v>55</v>
      </c>
      <c r="C60" s="603"/>
    </row>
    <row r="63" spans="2:6" x14ac:dyDescent="0.45">
      <c r="B63" s="810" t="s">
        <v>56</v>
      </c>
      <c r="C63" s="810"/>
      <c r="D63" s="810"/>
      <c r="E63" s="810"/>
    </row>
    <row r="64" spans="2:6" x14ac:dyDescent="0.45">
      <c r="B64" s="450" t="s">
        <v>57</v>
      </c>
    </row>
    <row r="68" spans="3:3" x14ac:dyDescent="0.45">
      <c r="C68" s="208" t="s">
        <v>58</v>
      </c>
    </row>
    <row r="69" spans="3:3" x14ac:dyDescent="0.45">
      <c r="C69" s="208" t="s">
        <v>59</v>
      </c>
    </row>
  </sheetData>
  <mergeCells count="6">
    <mergeCell ref="B63:E63"/>
    <mergeCell ref="B1:G1"/>
    <mergeCell ref="B13:D13"/>
    <mergeCell ref="B14:D14"/>
    <mergeCell ref="B15:D15"/>
    <mergeCell ref="B12:C12"/>
  </mergeCells>
  <conditionalFormatting sqref="F42">
    <cfRule type="cellIs" dxfId="2" priority="1" operator="lessThan">
      <formula>0</formula>
    </cfRule>
  </conditionalFormatting>
  <pageMargins left="0.39370078740157483" right="0.39370078740157483" top="0.39370078740157483" bottom="0.39370078740157483" header="0.39370078740157483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C42C2-277A-4B0F-B95E-63AF46A01D64}">
  <sheetPr>
    <tabColor theme="4"/>
  </sheetPr>
  <dimension ref="A1:J60"/>
  <sheetViews>
    <sheetView showZeros="0" workbookViewId="0">
      <selection activeCell="H21" sqref="H21"/>
    </sheetView>
  </sheetViews>
  <sheetFormatPr defaultRowHeight="14.25" x14ac:dyDescent="0.45"/>
  <cols>
    <col min="1" max="1" width="4.3984375" customWidth="1"/>
    <col min="2" max="2" width="36.1328125" customWidth="1"/>
    <col min="3" max="3" width="8.3984375" customWidth="1"/>
    <col min="4" max="4" width="7.59765625" bestFit="1" customWidth="1"/>
    <col min="5" max="5" width="7.1328125" customWidth="1"/>
    <col min="6" max="6" width="3.73046875" style="35" customWidth="1"/>
    <col min="7" max="7" width="4.265625" customWidth="1"/>
    <col min="8" max="8" width="7.3984375" style="114" customWidth="1"/>
    <col min="9" max="9" width="5" style="124" customWidth="1"/>
    <col min="10" max="10" width="8.1328125" style="23" customWidth="1"/>
  </cols>
  <sheetData>
    <row r="1" spans="1:10" ht="16.350000000000001" customHeight="1" x14ac:dyDescent="0.45">
      <c r="I1" s="833"/>
      <c r="J1" s="833"/>
    </row>
    <row r="2" spans="1:10" ht="29.85" customHeight="1" x14ac:dyDescent="1.6">
      <c r="A2" s="809" t="s">
        <v>67</v>
      </c>
      <c r="B2" s="809"/>
      <c r="C2" s="809"/>
      <c r="D2" s="809"/>
      <c r="E2" s="809"/>
      <c r="F2" s="809"/>
      <c r="G2" s="809"/>
      <c r="I2" s="834"/>
      <c r="J2" s="834"/>
    </row>
    <row r="3" spans="1:10" ht="15" customHeight="1" x14ac:dyDescent="0.55000000000000004">
      <c r="B3" s="27"/>
      <c r="C3" s="27"/>
      <c r="D3" s="27"/>
      <c r="E3" s="27"/>
      <c r="F3" s="36"/>
      <c r="G3" s="27"/>
      <c r="I3" s="275"/>
      <c r="J3" s="275"/>
    </row>
    <row r="4" spans="1:10" ht="12.75" customHeight="1" x14ac:dyDescent="0.5">
      <c r="B4" s="64" t="str">
        <f>'stand Order'!B4</f>
        <v>Name: …...........................................................</v>
      </c>
      <c r="C4" s="84"/>
      <c r="D4" s="837" t="str">
        <f>'stand Order'!D4</f>
        <v>Date  …............................</v>
      </c>
      <c r="E4" s="837"/>
      <c r="F4" s="837"/>
      <c r="G4" s="837"/>
      <c r="H4" s="837"/>
      <c r="I4" s="835"/>
      <c r="J4" s="836"/>
    </row>
    <row r="5" spans="1:10" ht="12.75" customHeight="1" thickBot="1" x14ac:dyDescent="0.55000000000000004">
      <c r="B5" s="64"/>
      <c r="C5" s="190"/>
      <c r="D5" s="190"/>
      <c r="E5" s="87"/>
      <c r="F5" s="261" t="s">
        <v>68</v>
      </c>
      <c r="G5" s="179"/>
      <c r="H5" s="179"/>
      <c r="I5" s="166"/>
      <c r="J5"/>
    </row>
    <row r="6" spans="1:10" ht="12.95" customHeight="1" x14ac:dyDescent="0.45">
      <c r="B6" s="572" t="s">
        <v>69</v>
      </c>
      <c r="C6" s="473"/>
      <c r="D6" s="473"/>
      <c r="E6" s="474"/>
      <c r="F6" s="466" t="s">
        <v>70</v>
      </c>
      <c r="G6" s="60" t="s">
        <v>71</v>
      </c>
      <c r="H6" s="128" t="s">
        <v>72</v>
      </c>
      <c r="I6" s="118" t="s">
        <v>73</v>
      </c>
      <c r="J6" s="58" t="s">
        <v>74</v>
      </c>
    </row>
    <row r="7" spans="1:10" ht="12.95" customHeight="1" x14ac:dyDescent="0.45">
      <c r="B7" s="827" t="s">
        <v>75</v>
      </c>
      <c r="C7" s="828"/>
      <c r="D7" s="828"/>
      <c r="E7" s="828"/>
      <c r="F7" s="34"/>
      <c r="G7" s="90"/>
      <c r="H7" s="241">
        <v>425</v>
      </c>
      <c r="I7" s="119"/>
      <c r="J7" s="566"/>
    </row>
    <row r="8" spans="1:10" ht="12.95" customHeight="1" x14ac:dyDescent="0.45">
      <c r="B8" s="831" t="s">
        <v>76</v>
      </c>
      <c r="C8" s="832"/>
      <c r="D8" s="832"/>
      <c r="E8" s="832"/>
      <c r="F8" s="34"/>
      <c r="G8" s="90"/>
      <c r="H8" s="241">
        <v>550</v>
      </c>
      <c r="I8" s="119"/>
      <c r="J8" s="495">
        <f t="shared" ref="J8:J34" si="0">SUM(H8*I8)</f>
        <v>0</v>
      </c>
    </row>
    <row r="9" spans="1:10" ht="12.95" customHeight="1" x14ac:dyDescent="0.45">
      <c r="B9" s="475" t="s">
        <v>77</v>
      </c>
      <c r="C9" s="457"/>
      <c r="D9" s="457"/>
      <c r="E9" s="460"/>
      <c r="F9" s="465"/>
      <c r="G9" s="359"/>
      <c r="H9" s="359"/>
      <c r="I9" s="494"/>
      <c r="J9" s="476">
        <f t="shared" si="0"/>
        <v>0</v>
      </c>
    </row>
    <row r="10" spans="1:10" ht="12.95" customHeight="1" x14ac:dyDescent="0.45">
      <c r="B10" s="825" t="s">
        <v>78</v>
      </c>
      <c r="C10" s="826"/>
      <c r="D10" s="826"/>
      <c r="E10" s="826"/>
      <c r="F10" s="34"/>
      <c r="G10" s="90"/>
      <c r="H10" s="241">
        <v>250</v>
      </c>
      <c r="I10" s="119"/>
      <c r="J10" s="495">
        <f t="shared" si="0"/>
        <v>0</v>
      </c>
    </row>
    <row r="11" spans="1:10" ht="12.95" customHeight="1" x14ac:dyDescent="0.45">
      <c r="B11" s="237" t="s">
        <v>79</v>
      </c>
      <c r="C11" s="84"/>
      <c r="D11" s="84"/>
      <c r="E11" s="442"/>
      <c r="F11" s="443"/>
      <c r="G11" s="444"/>
      <c r="H11" s="446">
        <v>295</v>
      </c>
      <c r="I11" s="445"/>
      <c r="J11" s="495">
        <f t="shared" si="0"/>
        <v>0</v>
      </c>
    </row>
    <row r="12" spans="1:10" ht="12.95" customHeight="1" x14ac:dyDescent="0.45">
      <c r="B12" s="827" t="s">
        <v>80</v>
      </c>
      <c r="C12" s="828"/>
      <c r="D12" s="828"/>
      <c r="E12" s="828"/>
      <c r="F12" s="467" t="s">
        <v>81</v>
      </c>
      <c r="G12" s="90" t="s">
        <v>82</v>
      </c>
      <c r="H12" s="241">
        <v>295</v>
      </c>
      <c r="I12" s="119"/>
      <c r="J12" s="495">
        <f t="shared" si="0"/>
        <v>0</v>
      </c>
    </row>
    <row r="13" spans="1:10" ht="12.95" customHeight="1" thickBot="1" x14ac:dyDescent="0.5">
      <c r="B13" s="77" t="s">
        <v>83</v>
      </c>
      <c r="C13" s="97" t="s">
        <v>84</v>
      </c>
      <c r="D13" s="98" t="s">
        <v>85</v>
      </c>
      <c r="E13" s="98" t="s">
        <v>86</v>
      </c>
      <c r="F13" s="76"/>
      <c r="G13" s="78"/>
      <c r="H13" s="130"/>
      <c r="I13" s="121"/>
      <c r="J13" s="496">
        <f t="shared" si="0"/>
        <v>0</v>
      </c>
    </row>
    <row r="14" spans="1:10" ht="12.95" customHeight="1" x14ac:dyDescent="0.45">
      <c r="B14" s="461" t="s">
        <v>87</v>
      </c>
      <c r="C14" s="462"/>
      <c r="D14" s="463"/>
      <c r="E14" s="464"/>
      <c r="F14" s="34"/>
      <c r="G14" s="92"/>
      <c r="H14" s="131"/>
      <c r="I14" s="119"/>
      <c r="J14" s="495">
        <f t="shared" si="0"/>
        <v>0</v>
      </c>
    </row>
    <row r="15" spans="1:10" ht="12.95" customHeight="1" x14ac:dyDescent="0.45">
      <c r="B15" s="573" t="s">
        <v>88</v>
      </c>
      <c r="C15" s="457"/>
      <c r="D15" s="458"/>
      <c r="E15" s="459"/>
      <c r="F15" s="456"/>
      <c r="G15" s="360"/>
      <c r="H15" s="361"/>
      <c r="I15" s="362"/>
      <c r="J15" s="497">
        <f t="shared" si="0"/>
        <v>0</v>
      </c>
    </row>
    <row r="16" spans="1:10" ht="12.95" customHeight="1" x14ac:dyDescent="0.45">
      <c r="B16" s="639" t="s">
        <v>89</v>
      </c>
      <c r="C16" s="413"/>
      <c r="D16" s="413"/>
      <c r="E16" s="414"/>
      <c r="F16" s="415"/>
      <c r="G16" s="431"/>
      <c r="H16" s="416">
        <v>1550</v>
      </c>
      <c r="I16" s="417"/>
      <c r="J16" s="495">
        <f t="shared" si="0"/>
        <v>0</v>
      </c>
    </row>
    <row r="17" spans="2:10" ht="12.95" customHeight="1" x14ac:dyDescent="0.45">
      <c r="B17" s="827" t="s">
        <v>90</v>
      </c>
      <c r="C17" s="828"/>
      <c r="D17" s="828"/>
      <c r="E17" s="828"/>
      <c r="F17" s="34"/>
      <c r="G17" s="90"/>
      <c r="H17" s="241">
        <v>895</v>
      </c>
      <c r="I17" s="119"/>
      <c r="J17" s="495">
        <f t="shared" si="0"/>
        <v>0</v>
      </c>
    </row>
    <row r="18" spans="2:10" ht="12.95" customHeight="1" x14ac:dyDescent="0.45">
      <c r="B18" s="827" t="s">
        <v>91</v>
      </c>
      <c r="C18" s="828"/>
      <c r="D18" s="828"/>
      <c r="E18" s="828"/>
      <c r="F18" s="34"/>
      <c r="G18" s="90"/>
      <c r="H18" s="241">
        <v>150</v>
      </c>
      <c r="I18" s="119"/>
      <c r="J18" s="495">
        <f t="shared" si="0"/>
        <v>0</v>
      </c>
    </row>
    <row r="19" spans="2:10" ht="12.95" customHeight="1" x14ac:dyDescent="0.45">
      <c r="B19" s="827" t="s">
        <v>92</v>
      </c>
      <c r="C19" s="828"/>
      <c r="D19" s="828"/>
      <c r="E19" s="828"/>
      <c r="F19" s="34"/>
      <c r="G19" s="90"/>
      <c r="H19" s="241">
        <v>295</v>
      </c>
      <c r="I19" s="119"/>
      <c r="J19" s="495">
        <f t="shared" si="0"/>
        <v>0</v>
      </c>
    </row>
    <row r="20" spans="2:10" ht="12.95" customHeight="1" x14ac:dyDescent="0.45">
      <c r="B20" s="827" t="s">
        <v>93</v>
      </c>
      <c r="C20" s="828"/>
      <c r="D20" s="828"/>
      <c r="E20" s="828"/>
      <c r="F20" s="34"/>
      <c r="G20" s="90"/>
      <c r="H20" s="241">
        <v>235</v>
      </c>
      <c r="I20" s="119"/>
      <c r="J20" s="495">
        <f t="shared" si="0"/>
        <v>0</v>
      </c>
    </row>
    <row r="21" spans="2:10" ht="12.95" customHeight="1" x14ac:dyDescent="0.45">
      <c r="B21" s="369" t="s">
        <v>94</v>
      </c>
      <c r="C21" s="829" t="s">
        <v>95</v>
      </c>
      <c r="D21" s="829"/>
      <c r="E21" s="830"/>
      <c r="F21" s="34"/>
      <c r="G21" s="90"/>
      <c r="H21" s="241">
        <v>1350</v>
      </c>
      <c r="I21" s="119"/>
      <c r="J21" s="495">
        <f t="shared" si="0"/>
        <v>0</v>
      </c>
    </row>
    <row r="22" spans="2:10" ht="12.95" customHeight="1" x14ac:dyDescent="0.45">
      <c r="B22" s="859" t="s">
        <v>96</v>
      </c>
      <c r="C22" s="860"/>
      <c r="D22" s="860"/>
      <c r="E22" s="860"/>
      <c r="F22" s="34"/>
      <c r="G22" s="90"/>
      <c r="H22" s="241">
        <v>2800</v>
      </c>
      <c r="I22" s="119"/>
      <c r="J22" s="495">
        <f t="shared" si="0"/>
        <v>0</v>
      </c>
    </row>
    <row r="23" spans="2:10" ht="12.95" customHeight="1" x14ac:dyDescent="0.45">
      <c r="B23" s="573" t="s">
        <v>97</v>
      </c>
      <c r="C23" s="457"/>
      <c r="D23" s="458"/>
      <c r="E23" s="459"/>
      <c r="F23" s="456"/>
      <c r="G23" s="360"/>
      <c r="H23" s="361"/>
      <c r="I23" s="362"/>
      <c r="J23" s="497">
        <f t="shared" si="0"/>
        <v>0</v>
      </c>
    </row>
    <row r="24" spans="2:10" ht="12.95" customHeight="1" x14ac:dyDescent="0.45">
      <c r="B24" s="825" t="s">
        <v>98</v>
      </c>
      <c r="C24" s="826"/>
      <c r="D24" s="826"/>
      <c r="E24" s="826"/>
      <c r="F24" s="39"/>
      <c r="G24" s="91"/>
      <c r="H24" s="241">
        <v>160</v>
      </c>
      <c r="I24" s="119"/>
      <c r="J24" s="571"/>
    </row>
    <row r="25" spans="2:10" ht="12.95" customHeight="1" x14ac:dyDescent="0.45">
      <c r="B25" s="850" t="s">
        <v>99</v>
      </c>
      <c r="C25" s="851"/>
      <c r="D25" s="851"/>
      <c r="E25" s="852"/>
      <c r="F25" s="388"/>
      <c r="G25" s="389"/>
      <c r="H25" s="390">
        <v>250</v>
      </c>
      <c r="I25" s="570"/>
      <c r="J25" s="571"/>
    </row>
    <row r="26" spans="2:10" ht="12.95" customHeight="1" x14ac:dyDescent="0.45">
      <c r="B26" s="368" t="s">
        <v>100</v>
      </c>
      <c r="C26" s="341"/>
      <c r="D26" s="341"/>
      <c r="E26" s="342"/>
      <c r="F26" s="39"/>
      <c r="G26" s="91"/>
      <c r="H26" s="241">
        <v>175</v>
      </c>
      <c r="I26" s="570"/>
      <c r="J26" s="571"/>
    </row>
    <row r="27" spans="2:10" ht="12.95" customHeight="1" x14ac:dyDescent="0.45">
      <c r="B27" s="573" t="s">
        <v>101</v>
      </c>
      <c r="C27" s="457"/>
      <c r="D27" s="458"/>
      <c r="E27" s="459"/>
      <c r="F27" s="456"/>
      <c r="G27" s="360"/>
      <c r="H27" s="361"/>
      <c r="I27" s="362"/>
      <c r="J27" s="497"/>
    </row>
    <row r="28" spans="2:10" ht="12.95" customHeight="1" x14ac:dyDescent="0.45">
      <c r="B28" s="847" t="s">
        <v>102</v>
      </c>
      <c r="C28" s="848"/>
      <c r="D28" s="848"/>
      <c r="E28" s="849"/>
      <c r="F28" s="342"/>
      <c r="G28" s="342"/>
      <c r="H28" s="241">
        <v>495</v>
      </c>
      <c r="I28" s="242"/>
      <c r="J28" s="495">
        <f t="shared" si="0"/>
        <v>0</v>
      </c>
    </row>
    <row r="29" spans="2:10" ht="12.95" customHeight="1" x14ac:dyDescent="0.45">
      <c r="B29" s="850" t="s">
        <v>103</v>
      </c>
      <c r="C29" s="851"/>
      <c r="D29" s="851"/>
      <c r="E29" s="852"/>
      <c r="F29" s="342"/>
      <c r="G29" s="342"/>
      <c r="H29" s="241">
        <v>250</v>
      </c>
      <c r="I29" s="242"/>
      <c r="J29" s="495">
        <f t="shared" si="0"/>
        <v>0</v>
      </c>
    </row>
    <row r="30" spans="2:10" ht="12.95" customHeight="1" x14ac:dyDescent="0.45">
      <c r="B30" s="853" t="s">
        <v>104</v>
      </c>
      <c r="C30" s="854"/>
      <c r="D30" s="854"/>
      <c r="E30" s="855"/>
      <c r="F30" s="455"/>
      <c r="G30" s="455"/>
      <c r="H30" s="449">
        <v>320</v>
      </c>
      <c r="I30" s="242"/>
      <c r="J30" s="495">
        <f t="shared" si="0"/>
        <v>0</v>
      </c>
    </row>
    <row r="31" spans="2:10" ht="12.95" customHeight="1" x14ac:dyDescent="0.45">
      <c r="B31" s="856" t="s">
        <v>105</v>
      </c>
      <c r="C31" s="857"/>
      <c r="D31" s="857"/>
      <c r="E31" s="858"/>
      <c r="F31" s="467" t="s">
        <v>81</v>
      </c>
      <c r="G31" s="448"/>
      <c r="H31" s="241">
        <v>1200</v>
      </c>
      <c r="I31" s="242"/>
      <c r="J31" s="495">
        <f t="shared" si="0"/>
        <v>0</v>
      </c>
    </row>
    <row r="32" spans="2:10" ht="12.95" customHeight="1" x14ac:dyDescent="0.45">
      <c r="B32" s="477"/>
      <c r="C32" s="460"/>
      <c r="D32" s="456">
        <v>1</v>
      </c>
      <c r="E32" s="360">
        <v>2</v>
      </c>
      <c r="F32" s="360">
        <v>3</v>
      </c>
      <c r="G32" s="360">
        <v>4</v>
      </c>
      <c r="H32" s="361"/>
      <c r="I32" s="362"/>
      <c r="J32" s="497">
        <f t="shared" si="0"/>
        <v>0</v>
      </c>
    </row>
    <row r="33" spans="1:10" ht="12.95" customHeight="1" x14ac:dyDescent="0.45">
      <c r="B33" s="845" t="s">
        <v>106</v>
      </c>
      <c r="C33" s="846"/>
      <c r="D33" s="52"/>
      <c r="E33" s="85"/>
      <c r="F33" s="85"/>
      <c r="G33" s="85"/>
      <c r="H33" s="131">
        <v>320</v>
      </c>
      <c r="I33" s="122"/>
      <c r="J33" s="495">
        <f t="shared" si="0"/>
        <v>0</v>
      </c>
    </row>
    <row r="34" spans="1:10" ht="15.75" customHeight="1" thickBot="1" x14ac:dyDescent="0.5">
      <c r="B34" s="840" t="s">
        <v>107</v>
      </c>
      <c r="C34" s="841"/>
      <c r="D34" s="841"/>
      <c r="E34" s="841"/>
      <c r="F34" s="841"/>
      <c r="G34" s="841"/>
      <c r="H34" s="358">
        <v>350</v>
      </c>
      <c r="I34" s="126"/>
      <c r="J34" s="495">
        <f t="shared" si="0"/>
        <v>0</v>
      </c>
    </row>
    <row r="35" spans="1:10" ht="18.75" customHeight="1" thickBot="1" x14ac:dyDescent="0.55000000000000004">
      <c r="A35" s="54" t="s">
        <v>81</v>
      </c>
      <c r="B35" s="842" t="s">
        <v>108</v>
      </c>
      <c r="C35" s="843"/>
      <c r="D35" s="843"/>
      <c r="E35" s="843"/>
      <c r="F35" s="843"/>
      <c r="G35" s="843"/>
      <c r="H35" s="843"/>
      <c r="I35" s="844"/>
      <c r="J35" s="345">
        <f>SUM(J7:J34)</f>
        <v>0</v>
      </c>
    </row>
    <row r="36" spans="1:10" ht="18.75" customHeight="1" x14ac:dyDescent="0.55000000000000004">
      <c r="A36" t="s">
        <v>71</v>
      </c>
      <c r="B36" s="245" t="s">
        <v>109</v>
      </c>
      <c r="E36" s="27"/>
      <c r="F36" s="36"/>
      <c r="G36" s="27"/>
      <c r="J36" s="44"/>
    </row>
    <row r="37" spans="1:10" ht="18.75" customHeight="1" x14ac:dyDescent="0.45">
      <c r="A37" s="450" t="s">
        <v>82</v>
      </c>
      <c r="B37" s="245" t="s">
        <v>110</v>
      </c>
      <c r="C37" s="450"/>
      <c r="D37" s="450"/>
      <c r="E37" s="245"/>
      <c r="F37" s="451"/>
      <c r="G37" s="452"/>
      <c r="H37" s="453"/>
      <c r="I37" s="454"/>
      <c r="J37" s="44"/>
    </row>
    <row r="38" spans="1:10" ht="12.95" customHeight="1" x14ac:dyDescent="0.45">
      <c r="B38" s="245" t="s">
        <v>111</v>
      </c>
      <c r="C38" s="450"/>
      <c r="H38" s="245"/>
      <c r="I38" s="454"/>
      <c r="J38" s="44"/>
    </row>
    <row r="39" spans="1:10" ht="12.95" customHeight="1" x14ac:dyDescent="0.5">
      <c r="B39" s="839"/>
      <c r="C39" s="839"/>
      <c r="D39" s="839"/>
      <c r="E39" s="839"/>
      <c r="F39" s="40"/>
      <c r="G39" s="8"/>
    </row>
    <row r="40" spans="1:10" ht="12.95" customHeight="1" x14ac:dyDescent="0.45">
      <c r="B40" s="836" t="s">
        <v>7</v>
      </c>
      <c r="C40" s="836"/>
      <c r="D40" s="836"/>
      <c r="E40" s="836"/>
    </row>
    <row r="41" spans="1:10" ht="12.95" customHeight="1" x14ac:dyDescent="0.45">
      <c r="B41" s="838" t="s">
        <v>112</v>
      </c>
      <c r="C41" s="838"/>
      <c r="D41" s="838"/>
      <c r="E41" s="838"/>
      <c r="F41" s="41"/>
      <c r="G41" s="30"/>
    </row>
    <row r="42" spans="1:10" ht="12.95" customHeight="1" x14ac:dyDescent="0.5">
      <c r="A42" s="9"/>
      <c r="B42" s="839"/>
      <c r="C42" s="839"/>
      <c r="D42" s="839"/>
      <c r="E42" s="839"/>
      <c r="F42" s="40"/>
      <c r="G42" s="8"/>
    </row>
    <row r="43" spans="1:10" ht="12.95" customHeight="1" x14ac:dyDescent="0.45">
      <c r="A43" s="9"/>
      <c r="C43" s="211"/>
      <c r="E43" s="43"/>
    </row>
    <row r="44" spans="1:10" ht="12.95" customHeight="1" x14ac:dyDescent="0.45">
      <c r="B44" s="240" t="s">
        <v>113</v>
      </c>
      <c r="C44" s="211"/>
      <c r="E44" s="43"/>
    </row>
    <row r="45" spans="1:10" ht="19.5" customHeight="1" thickBot="1" x14ac:dyDescent="0.5">
      <c r="B45" s="240" t="str">
        <f>'stand Order'!B4</f>
        <v>Name: …...........................................................</v>
      </c>
      <c r="C45" s="211"/>
      <c r="E45" s="43"/>
    </row>
    <row r="46" spans="1:10" ht="12.95" customHeight="1" x14ac:dyDescent="0.45">
      <c r="A46" s="401" t="s">
        <v>114</v>
      </c>
      <c r="B46" s="402"/>
      <c r="C46" s="211"/>
      <c r="E46" s="43"/>
    </row>
    <row r="47" spans="1:10" ht="12.95" customHeight="1" x14ac:dyDescent="0.45">
      <c r="A47" s="403"/>
      <c r="B47" s="404" t="s">
        <v>115</v>
      </c>
      <c r="D47" s="42"/>
      <c r="E47" s="43"/>
    </row>
    <row r="48" spans="1:10" ht="12.95" customHeight="1" x14ac:dyDescent="0.45">
      <c r="A48" s="403"/>
      <c r="B48" s="404" t="s">
        <v>116</v>
      </c>
      <c r="C48" s="42"/>
      <c r="D48" s="43"/>
      <c r="E48" s="43"/>
    </row>
    <row r="49" spans="1:10" ht="12.95" customHeight="1" x14ac:dyDescent="0.45">
      <c r="A49" s="403"/>
      <c r="B49" s="404" t="s">
        <v>117</v>
      </c>
      <c r="C49" s="266">
        <v>0</v>
      </c>
      <c r="D49" s="43"/>
      <c r="E49" s="43"/>
    </row>
    <row r="50" spans="1:10" ht="12.95" customHeight="1" x14ac:dyDescent="0.45">
      <c r="A50" s="403">
        <v>0</v>
      </c>
      <c r="B50" s="404" t="s">
        <v>118</v>
      </c>
      <c r="C50" s="266"/>
      <c r="D50" s="43"/>
    </row>
    <row r="51" spans="1:10" ht="12.95" customHeight="1" x14ac:dyDescent="0.45">
      <c r="A51" s="403">
        <v>0</v>
      </c>
      <c r="B51" s="404" t="s">
        <v>119</v>
      </c>
      <c r="C51" s="266"/>
    </row>
    <row r="52" spans="1:10" ht="12.95" customHeight="1" x14ac:dyDescent="0.45">
      <c r="A52" s="405" t="s">
        <v>120</v>
      </c>
      <c r="B52" s="406"/>
    </row>
    <row r="53" spans="1:10" ht="12.95" customHeight="1" x14ac:dyDescent="0.45">
      <c r="A53" s="565"/>
      <c r="B53" s="406">
        <v>1850</v>
      </c>
    </row>
    <row r="54" spans="1:10" ht="12.95" customHeight="1" x14ac:dyDescent="0.45">
      <c r="A54" s="3"/>
      <c r="B54" s="406">
        <v>1900</v>
      </c>
    </row>
    <row r="55" spans="1:10" ht="12.95" customHeight="1" x14ac:dyDescent="0.45">
      <c r="A55" s="3"/>
      <c r="B55" s="406">
        <v>1975</v>
      </c>
      <c r="D55" s="99"/>
    </row>
    <row r="56" spans="1:10" ht="12.95" customHeight="1" thickBot="1" x14ac:dyDescent="0.5">
      <c r="A56" s="407"/>
      <c r="B56" s="408" t="s">
        <v>105</v>
      </c>
      <c r="F56"/>
      <c r="H56"/>
      <c r="I56"/>
      <c r="J56"/>
    </row>
    <row r="57" spans="1:10" ht="12.95" customHeight="1" x14ac:dyDescent="0.45">
      <c r="F57"/>
      <c r="H57"/>
      <c r="I57"/>
      <c r="J57"/>
    </row>
    <row r="58" spans="1:10" ht="12.95" customHeight="1" x14ac:dyDescent="0.45">
      <c r="F58"/>
      <c r="H58"/>
      <c r="I58"/>
      <c r="J58"/>
    </row>
    <row r="59" spans="1:10" ht="12.95" customHeight="1" x14ac:dyDescent="0.45">
      <c r="F59"/>
      <c r="H59"/>
      <c r="I59"/>
      <c r="J59"/>
    </row>
    <row r="60" spans="1:10" x14ac:dyDescent="0.45">
      <c r="F60"/>
      <c r="H60"/>
      <c r="I60"/>
      <c r="J60"/>
    </row>
  </sheetData>
  <mergeCells count="28">
    <mergeCell ref="B25:E25"/>
    <mergeCell ref="B19:E19"/>
    <mergeCell ref="B20:E20"/>
    <mergeCell ref="B22:E22"/>
    <mergeCell ref="B24:E24"/>
    <mergeCell ref="B33:C33"/>
    <mergeCell ref="B28:E28"/>
    <mergeCell ref="B29:E29"/>
    <mergeCell ref="B30:E30"/>
    <mergeCell ref="B31:E31"/>
    <mergeCell ref="B41:E41"/>
    <mergeCell ref="B42:E42"/>
    <mergeCell ref="B34:G34"/>
    <mergeCell ref="B39:E39"/>
    <mergeCell ref="B40:E40"/>
    <mergeCell ref="B35:I35"/>
    <mergeCell ref="I1:J1"/>
    <mergeCell ref="I2:J2"/>
    <mergeCell ref="I4:J4"/>
    <mergeCell ref="A2:G2"/>
    <mergeCell ref="D4:H4"/>
    <mergeCell ref="B10:E10"/>
    <mergeCell ref="B12:E12"/>
    <mergeCell ref="B17:E17"/>
    <mergeCell ref="C21:E21"/>
    <mergeCell ref="B7:E7"/>
    <mergeCell ref="B8:E8"/>
    <mergeCell ref="B18:E18"/>
  </mergeCells>
  <pageMargins left="0.23622047244094491" right="0.23622047244094491" top="0.35433070866141736" bottom="0.35433070866141736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A9964-B0E1-46F1-AE32-A5E467C9C65D}">
  <sheetPr>
    <tabColor theme="0"/>
  </sheetPr>
  <dimension ref="A1:L100"/>
  <sheetViews>
    <sheetView topLeftCell="A71" zoomScaleNormal="100" workbookViewId="0">
      <selection activeCell="I29" sqref="I29"/>
    </sheetView>
  </sheetViews>
  <sheetFormatPr defaultRowHeight="14.25" x14ac:dyDescent="0.45"/>
  <cols>
    <col min="1" max="1" width="26.73046875" bestFit="1" customWidth="1"/>
    <col min="2" max="2" width="7.1328125" style="99" customWidth="1"/>
    <col min="3" max="3" width="6.1328125" style="659" customWidth="1"/>
    <col min="4" max="4" width="26.73046875" bestFit="1" customWidth="1"/>
    <col min="5" max="5" width="6.3984375" style="99" customWidth="1"/>
    <col min="6" max="6" width="6.59765625" customWidth="1"/>
  </cols>
  <sheetData>
    <row r="1" spans="1:8" ht="18.75" thickBot="1" x14ac:dyDescent="0.75">
      <c r="A1" s="108" t="e">
        <f>#REF!</f>
        <v>#REF!</v>
      </c>
      <c r="B1" s="109"/>
      <c r="D1" s="153" t="e">
        <f>#REF!</f>
        <v>#REF!</v>
      </c>
      <c r="E1" s="109"/>
      <c r="F1" s="108"/>
    </row>
    <row r="2" spans="1:8" ht="14.65" thickBot="1" x14ac:dyDescent="0.5">
      <c r="A2" s="106" t="s">
        <v>410</v>
      </c>
      <c r="B2" s="645" t="s">
        <v>411</v>
      </c>
      <c r="C2" s="660" t="s">
        <v>797</v>
      </c>
      <c r="D2" s="653" t="s">
        <v>410</v>
      </c>
      <c r="E2" s="106" t="s">
        <v>411</v>
      </c>
      <c r="F2" s="661" t="s">
        <v>412</v>
      </c>
    </row>
    <row r="3" spans="1:8" x14ac:dyDescent="0.45">
      <c r="A3" s="150" t="s">
        <v>413</v>
      </c>
      <c r="B3" s="646"/>
      <c r="C3" s="660"/>
      <c r="D3" s="654" t="s">
        <v>414</v>
      </c>
      <c r="E3" s="151"/>
      <c r="F3" s="660"/>
      <c r="H3" t="s">
        <v>809</v>
      </c>
    </row>
    <row r="4" spans="1:8" s="100" customFormat="1" ht="15.75" x14ac:dyDescent="0.5">
      <c r="A4" s="4" t="s">
        <v>415</v>
      </c>
      <c r="B4" s="647">
        <v>2</v>
      </c>
      <c r="C4" s="660" t="s">
        <v>798</v>
      </c>
      <c r="D4" s="655" t="s">
        <v>416</v>
      </c>
      <c r="E4" s="86">
        <v>3</v>
      </c>
      <c r="F4" s="660">
        <v>4</v>
      </c>
      <c r="H4" s="100" t="s">
        <v>810</v>
      </c>
    </row>
    <row r="5" spans="1:8" s="100" customFormat="1" ht="15.75" x14ac:dyDescent="0.5">
      <c r="A5" s="4" t="s">
        <v>417</v>
      </c>
      <c r="B5" s="99">
        <v>2</v>
      </c>
      <c r="C5" s="660">
        <v>3</v>
      </c>
      <c r="D5" s="31" t="s">
        <v>418</v>
      </c>
      <c r="E5" s="102">
        <v>1</v>
      </c>
      <c r="F5" s="660">
        <v>3</v>
      </c>
    </row>
    <row r="6" spans="1:8" s="100" customFormat="1" ht="15.75" x14ac:dyDescent="0.5">
      <c r="A6" s="3" t="s">
        <v>419</v>
      </c>
      <c r="B6" s="640">
        <v>2</v>
      </c>
      <c r="C6" s="660">
        <v>4</v>
      </c>
      <c r="D6" s="31" t="s">
        <v>420</v>
      </c>
      <c r="E6" s="85">
        <v>1</v>
      </c>
      <c r="F6" s="660"/>
      <c r="H6"/>
    </row>
    <row r="7" spans="1:8" s="100" customFormat="1" ht="15.75" x14ac:dyDescent="0.5">
      <c r="A7" s="3" t="s">
        <v>421</v>
      </c>
      <c r="B7" s="640">
        <v>1</v>
      </c>
      <c r="C7" s="660" t="s">
        <v>799</v>
      </c>
      <c r="D7" s="31" t="s">
        <v>422</v>
      </c>
      <c r="E7" s="85">
        <v>1</v>
      </c>
      <c r="F7" s="660"/>
    </row>
    <row r="8" spans="1:8" s="100" customFormat="1" ht="15.75" x14ac:dyDescent="0.5">
      <c r="A8" s="3" t="s">
        <v>423</v>
      </c>
      <c r="B8" s="640">
        <v>1</v>
      </c>
      <c r="C8" s="660">
        <v>5</v>
      </c>
      <c r="D8" s="31" t="s">
        <v>424</v>
      </c>
      <c r="E8" s="104" t="e">
        <f>SUM(1+#REF!+#REF!)</f>
        <v>#REF!</v>
      </c>
      <c r="F8" s="660"/>
    </row>
    <row r="9" spans="1:8" s="100" customFormat="1" ht="15.75" x14ac:dyDescent="0.5">
      <c r="A9" s="3" t="s">
        <v>425</v>
      </c>
      <c r="B9" s="640">
        <v>1</v>
      </c>
      <c r="C9" s="660"/>
      <c r="D9" s="31" t="s">
        <v>426</v>
      </c>
      <c r="E9" s="85" t="e">
        <f>IF(#REF!=1,"0","1")</f>
        <v>#REF!</v>
      </c>
      <c r="F9" s="660"/>
    </row>
    <row r="10" spans="1:8" s="100" customFormat="1" ht="15.75" x14ac:dyDescent="0.5">
      <c r="A10" s="3" t="s">
        <v>427</v>
      </c>
      <c r="B10" s="640">
        <v>1</v>
      </c>
      <c r="C10" s="660"/>
      <c r="D10" s="31" t="s">
        <v>428</v>
      </c>
      <c r="E10" s="85">
        <v>6</v>
      </c>
      <c r="F10" s="660"/>
    </row>
    <row r="11" spans="1:8" s="100" customFormat="1" ht="15.75" x14ac:dyDescent="0.5">
      <c r="A11" s="3" t="s">
        <v>429</v>
      </c>
      <c r="B11" s="640">
        <v>1</v>
      </c>
      <c r="C11" s="660"/>
      <c r="D11" s="31" t="s">
        <v>430</v>
      </c>
      <c r="E11" s="85">
        <v>2</v>
      </c>
      <c r="F11" s="660"/>
    </row>
    <row r="12" spans="1:8" s="100" customFormat="1" ht="15.75" x14ac:dyDescent="0.5">
      <c r="A12" s="3" t="s">
        <v>431</v>
      </c>
      <c r="B12" s="640">
        <v>4</v>
      </c>
      <c r="C12" s="660"/>
      <c r="D12" s="31" t="s">
        <v>432</v>
      </c>
      <c r="E12" s="85">
        <v>1</v>
      </c>
      <c r="F12" s="660"/>
    </row>
    <row r="13" spans="1:8" s="100" customFormat="1" ht="15.75" x14ac:dyDescent="0.5">
      <c r="A13" s="3" t="s">
        <v>433</v>
      </c>
      <c r="B13" s="640">
        <v>2</v>
      </c>
      <c r="C13" s="660">
        <v>4</v>
      </c>
      <c r="D13" s="31" t="s">
        <v>434</v>
      </c>
      <c r="E13" s="85">
        <v>1</v>
      </c>
      <c r="F13" s="660"/>
    </row>
    <row r="14" spans="1:8" s="100" customFormat="1" ht="15.75" x14ac:dyDescent="0.5">
      <c r="A14" s="3" t="s">
        <v>435</v>
      </c>
      <c r="B14" s="640">
        <v>4</v>
      </c>
      <c r="C14" s="660">
        <v>4</v>
      </c>
      <c r="D14" s="31" t="s">
        <v>436</v>
      </c>
      <c r="E14" s="85">
        <v>2</v>
      </c>
      <c r="F14" s="660"/>
    </row>
    <row r="15" spans="1:8" s="100" customFormat="1" ht="15.75" x14ac:dyDescent="0.5">
      <c r="A15" s="3" t="s">
        <v>437</v>
      </c>
      <c r="B15" s="640">
        <v>4</v>
      </c>
      <c r="C15" s="660">
        <v>4</v>
      </c>
      <c r="D15" s="31" t="s">
        <v>438</v>
      </c>
      <c r="E15" s="85">
        <v>1</v>
      </c>
      <c r="F15" s="660"/>
    </row>
    <row r="16" spans="1:8" s="100" customFormat="1" ht="15.75" x14ac:dyDescent="0.5">
      <c r="A16" s="3" t="s">
        <v>439</v>
      </c>
      <c r="B16" s="640">
        <v>4</v>
      </c>
      <c r="C16" s="660"/>
      <c r="D16" s="31" t="s">
        <v>440</v>
      </c>
      <c r="E16" s="85">
        <v>2</v>
      </c>
      <c r="F16" s="660"/>
    </row>
    <row r="17" spans="1:8" s="100" customFormat="1" ht="15.75" x14ac:dyDescent="0.5">
      <c r="A17" s="3" t="s">
        <v>441</v>
      </c>
      <c r="B17" s="648" t="e">
        <f>SUM(4+#REF!*4+#REF!+#REF!)</f>
        <v>#REF!</v>
      </c>
      <c r="C17" s="660">
        <v>1</v>
      </c>
      <c r="D17" s="31" t="s">
        <v>442</v>
      </c>
      <c r="E17" s="85">
        <v>1</v>
      </c>
      <c r="F17" s="660"/>
    </row>
    <row r="18" spans="1:8" s="100" customFormat="1" ht="15.75" x14ac:dyDescent="0.5">
      <c r="A18" s="3" t="s">
        <v>443</v>
      </c>
      <c r="B18" s="640">
        <v>1</v>
      </c>
      <c r="C18" s="660"/>
      <c r="D18" s="31" t="s">
        <v>444</v>
      </c>
      <c r="E18" s="85">
        <v>1</v>
      </c>
      <c r="F18" s="660"/>
    </row>
    <row r="19" spans="1:8" s="100" customFormat="1" ht="15.75" x14ac:dyDescent="0.5">
      <c r="A19" s="3" t="s">
        <v>445</v>
      </c>
      <c r="B19" s="649">
        <v>2</v>
      </c>
      <c r="C19" s="660"/>
      <c r="D19" s="656" t="s">
        <v>446</v>
      </c>
      <c r="E19" s="141">
        <v>2</v>
      </c>
      <c r="F19" s="660"/>
    </row>
    <row r="20" spans="1:8" s="100" customFormat="1" ht="15.75" x14ac:dyDescent="0.5">
      <c r="A20" s="139" t="s">
        <v>447</v>
      </c>
      <c r="B20" s="649">
        <v>2</v>
      </c>
      <c r="C20" s="660"/>
      <c r="D20" s="100" t="s">
        <v>448</v>
      </c>
      <c r="E20" s="560">
        <v>1</v>
      </c>
      <c r="F20" s="660"/>
    </row>
    <row r="21" spans="1:8" s="100" customFormat="1" ht="15.75" x14ac:dyDescent="0.5">
      <c r="A21" s="3" t="s">
        <v>449</v>
      </c>
      <c r="B21" s="640">
        <v>2</v>
      </c>
      <c r="C21" s="660"/>
      <c r="D21" s="264" t="s">
        <v>450</v>
      </c>
      <c r="E21" s="154">
        <v>10</v>
      </c>
      <c r="F21" s="660"/>
    </row>
    <row r="22" spans="1:8" s="100" customFormat="1" ht="15.75" x14ac:dyDescent="0.5">
      <c r="A22" s="3" t="s">
        <v>451</v>
      </c>
      <c r="B22" s="640">
        <v>2</v>
      </c>
      <c r="C22" s="660"/>
      <c r="D22" s="264" t="s">
        <v>452</v>
      </c>
      <c r="E22" s="154">
        <v>4</v>
      </c>
      <c r="F22" s="660"/>
    </row>
    <row r="23" spans="1:8" s="100" customFormat="1" ht="15.75" x14ac:dyDescent="0.5">
      <c r="A23" s="96" t="s">
        <v>453</v>
      </c>
      <c r="B23" s="649">
        <v>2</v>
      </c>
      <c r="C23" s="660"/>
      <c r="D23" s="264" t="s">
        <v>454</v>
      </c>
      <c r="E23" s="154">
        <v>1</v>
      </c>
      <c r="F23" s="660"/>
    </row>
    <row r="24" spans="1:8" s="100" customFormat="1" ht="15.75" x14ac:dyDescent="0.5">
      <c r="A24" s="3" t="s">
        <v>455</v>
      </c>
      <c r="B24" s="640">
        <v>2</v>
      </c>
      <c r="C24" s="660"/>
      <c r="D24" s="264" t="s">
        <v>456</v>
      </c>
      <c r="E24" s="154">
        <v>1</v>
      </c>
      <c r="F24" s="660"/>
    </row>
    <row r="25" spans="1:8" s="100" customFormat="1" ht="15.75" x14ac:dyDescent="0.5">
      <c r="A25" s="3" t="s">
        <v>457</v>
      </c>
      <c r="B25" s="640">
        <v>2</v>
      </c>
      <c r="C25" s="660"/>
      <c r="D25" s="657" t="s">
        <v>458</v>
      </c>
      <c r="E25" s="154">
        <v>1</v>
      </c>
      <c r="F25" s="660"/>
    </row>
    <row r="26" spans="1:8" s="100" customFormat="1" ht="15.75" x14ac:dyDescent="0.5">
      <c r="A26" s="228" t="s">
        <v>459</v>
      </c>
      <c r="B26" s="650">
        <v>2</v>
      </c>
      <c r="C26" s="660"/>
      <c r="D26" s="31" t="s">
        <v>460</v>
      </c>
      <c r="E26" s="85">
        <v>1</v>
      </c>
      <c r="F26" s="660"/>
    </row>
    <row r="27" spans="1:8" s="100" customFormat="1" ht="15.75" x14ac:dyDescent="0.5">
      <c r="A27" s="3" t="s">
        <v>461</v>
      </c>
      <c r="B27" s="640">
        <v>1</v>
      </c>
      <c r="C27" s="660"/>
      <c r="D27" s="31" t="s">
        <v>462</v>
      </c>
      <c r="E27" s="85">
        <v>1</v>
      </c>
      <c r="F27" s="660"/>
    </row>
    <row r="28" spans="1:8" s="100" customFormat="1" ht="15.75" x14ac:dyDescent="0.5">
      <c r="A28" s="3" t="s">
        <v>463</v>
      </c>
      <c r="B28" s="640">
        <v>2</v>
      </c>
      <c r="C28" s="660"/>
      <c r="D28" s="31" t="s">
        <v>464</v>
      </c>
      <c r="E28" s="85">
        <v>1</v>
      </c>
      <c r="F28" s="660"/>
    </row>
    <row r="29" spans="1:8" s="100" customFormat="1" ht="15.75" x14ac:dyDescent="0.5">
      <c r="A29" s="3" t="s">
        <v>465</v>
      </c>
      <c r="B29" s="640">
        <v>2</v>
      </c>
      <c r="C29" s="660"/>
      <c r="D29" s="31" t="s">
        <v>466</v>
      </c>
      <c r="E29" s="85">
        <v>1</v>
      </c>
      <c r="F29" s="660"/>
    </row>
    <row r="30" spans="1:8" s="100" customFormat="1" ht="15.75" x14ac:dyDescent="0.5">
      <c r="A30" s="3" t="s">
        <v>467</v>
      </c>
      <c r="B30" s="640">
        <v>1</v>
      </c>
      <c r="C30" s="660"/>
      <c r="D30" s="31" t="s">
        <v>468</v>
      </c>
      <c r="E30" s="85">
        <v>1</v>
      </c>
      <c r="F30" s="660"/>
      <c r="H30"/>
    </row>
    <row r="31" spans="1:8" s="100" customFormat="1" ht="15.75" x14ac:dyDescent="0.5">
      <c r="A31" s="228" t="s">
        <v>469</v>
      </c>
      <c r="B31" s="650">
        <v>4</v>
      </c>
      <c r="C31" s="660"/>
      <c r="D31" s="31" t="s">
        <v>470</v>
      </c>
      <c r="E31" s="85">
        <v>2</v>
      </c>
      <c r="F31" s="660"/>
    </row>
    <row r="32" spans="1:8" s="100" customFormat="1" ht="15.75" x14ac:dyDescent="0.5">
      <c r="A32" s="228" t="s">
        <v>471</v>
      </c>
      <c r="B32" s="650">
        <v>2</v>
      </c>
      <c r="C32" s="660"/>
      <c r="D32" s="31" t="s">
        <v>472</v>
      </c>
      <c r="E32" s="85">
        <v>1</v>
      </c>
      <c r="F32" s="660"/>
    </row>
    <row r="33" spans="1:6" s="100" customFormat="1" ht="15.75" x14ac:dyDescent="0.5">
      <c r="A33" s="228" t="s">
        <v>473</v>
      </c>
      <c r="B33" s="650">
        <v>1</v>
      </c>
      <c r="C33" s="660"/>
      <c r="D33" s="31" t="s">
        <v>474</v>
      </c>
      <c r="E33" s="85">
        <v>1</v>
      </c>
      <c r="F33" s="660"/>
    </row>
    <row r="34" spans="1:6" s="100" customFormat="1" ht="15.75" x14ac:dyDescent="0.5">
      <c r="A34" s="228" t="s">
        <v>475</v>
      </c>
      <c r="B34" s="650">
        <v>2</v>
      </c>
      <c r="C34" s="660"/>
      <c r="D34" s="31" t="s">
        <v>476</v>
      </c>
      <c r="E34" s="85">
        <v>1</v>
      </c>
      <c r="F34" s="660"/>
    </row>
    <row r="35" spans="1:6" s="100" customFormat="1" ht="15.75" x14ac:dyDescent="0.5">
      <c r="A35" s="3" t="s">
        <v>477</v>
      </c>
      <c r="B35" s="651">
        <v>1</v>
      </c>
      <c r="C35" s="660"/>
      <c r="D35" s="31" t="s">
        <v>478</v>
      </c>
      <c r="E35" s="85">
        <v>1</v>
      </c>
      <c r="F35" s="660"/>
    </row>
    <row r="36" spans="1:6" s="100" customFormat="1" ht="15.75" x14ac:dyDescent="0.5">
      <c r="A36" s="3" t="s">
        <v>479</v>
      </c>
      <c r="B36" s="640">
        <v>1</v>
      </c>
      <c r="C36" s="660"/>
      <c r="D36" s="31" t="s">
        <v>480</v>
      </c>
      <c r="E36" s="85">
        <v>1</v>
      </c>
      <c r="F36" s="660"/>
    </row>
    <row r="37" spans="1:6" s="100" customFormat="1" ht="15.75" x14ac:dyDescent="0.5">
      <c r="A37" s="3" t="s">
        <v>481</v>
      </c>
      <c r="B37" s="640">
        <v>1</v>
      </c>
      <c r="C37" s="660"/>
      <c r="D37" s="31" t="s">
        <v>482</v>
      </c>
      <c r="E37" s="85">
        <v>2</v>
      </c>
      <c r="F37" s="660"/>
    </row>
    <row r="38" spans="1:6" s="100" customFormat="1" ht="15.75" x14ac:dyDescent="0.5">
      <c r="A38" s="3" t="s">
        <v>483</v>
      </c>
      <c r="B38" s="640">
        <v>2</v>
      </c>
      <c r="C38" s="660"/>
      <c r="D38" s="31" t="s">
        <v>484</v>
      </c>
      <c r="E38" s="85">
        <v>4</v>
      </c>
      <c r="F38" s="660"/>
    </row>
    <row r="39" spans="1:6" s="100" customFormat="1" ht="15.75" x14ac:dyDescent="0.5">
      <c r="A39" s="3" t="s">
        <v>485</v>
      </c>
      <c r="B39" s="640">
        <v>2</v>
      </c>
      <c r="C39" s="660"/>
      <c r="D39" s="658" t="s">
        <v>486</v>
      </c>
      <c r="E39" s="85">
        <v>2</v>
      </c>
      <c r="F39" s="660"/>
    </row>
    <row r="40" spans="1:6" s="100" customFormat="1" ht="15.75" x14ac:dyDescent="0.5">
      <c r="A40" s="258" t="s">
        <v>487</v>
      </c>
      <c r="B40" s="640">
        <v>1</v>
      </c>
      <c r="C40" s="660"/>
      <c r="D40" s="31" t="s">
        <v>488</v>
      </c>
      <c r="E40" s="3">
        <v>1</v>
      </c>
      <c r="F40" s="660"/>
    </row>
    <row r="41" spans="1:6" s="100" customFormat="1" ht="15.75" x14ac:dyDescent="0.5">
      <c r="A41" s="3" t="s">
        <v>489</v>
      </c>
      <c r="B41" s="640">
        <v>1</v>
      </c>
      <c r="C41" s="660"/>
      <c r="D41" s="145" t="s">
        <v>490</v>
      </c>
      <c r="E41" s="145"/>
      <c r="F41" s="660"/>
    </row>
    <row r="42" spans="1:6" s="100" customFormat="1" ht="15.75" x14ac:dyDescent="0.5">
      <c r="A42" s="3" t="s">
        <v>491</v>
      </c>
      <c r="B42" s="640">
        <v>1</v>
      </c>
      <c r="C42" s="660"/>
      <c r="D42" s="658" t="s">
        <v>492</v>
      </c>
      <c r="E42" s="229">
        <v>2</v>
      </c>
      <c r="F42" s="660"/>
    </row>
    <row r="43" spans="1:6" s="100" customFormat="1" ht="15.75" x14ac:dyDescent="0.5">
      <c r="A43" s="3" t="s">
        <v>493</v>
      </c>
      <c r="B43" s="640">
        <v>1</v>
      </c>
      <c r="C43" s="660"/>
      <c r="D43" s="658" t="s">
        <v>494</v>
      </c>
      <c r="E43" s="104" t="e">
        <f>SUM(2-#REF!)</f>
        <v>#REF!</v>
      </c>
      <c r="F43" s="660"/>
    </row>
    <row r="44" spans="1:6" s="100" customFormat="1" ht="15.75" x14ac:dyDescent="0.5">
      <c r="A44" s="3" t="s">
        <v>495</v>
      </c>
      <c r="B44" s="640">
        <v>1</v>
      </c>
      <c r="C44" s="660"/>
      <c r="D44" s="658" t="s">
        <v>496</v>
      </c>
      <c r="E44" s="85">
        <v>1</v>
      </c>
      <c r="F44" s="660"/>
    </row>
    <row r="45" spans="1:6" s="100" customFormat="1" ht="15.75" x14ac:dyDescent="0.5">
      <c r="A45" s="144" t="s">
        <v>497</v>
      </c>
      <c r="B45" s="142"/>
      <c r="C45" s="660"/>
    </row>
    <row r="46" spans="1:6" s="100" customFormat="1" ht="15.75" x14ac:dyDescent="0.5">
      <c r="A46" s="231" t="s">
        <v>498</v>
      </c>
      <c r="B46" s="652">
        <v>1</v>
      </c>
      <c r="C46" s="660"/>
    </row>
    <row r="47" spans="1:6" s="100" customFormat="1" ht="15.75" x14ac:dyDescent="0.5">
      <c r="A47" s="100" t="s">
        <v>796</v>
      </c>
      <c r="B47" s="560">
        <v>1</v>
      </c>
      <c r="C47" s="660"/>
    </row>
    <row r="48" spans="1:6" x14ac:dyDescent="0.45">
      <c r="B48"/>
      <c r="E48"/>
    </row>
    <row r="49" spans="1:8" s="100" customFormat="1" ht="15.75" x14ac:dyDescent="0.5">
      <c r="A49" s="99"/>
      <c r="B49"/>
      <c r="C49" s="659"/>
      <c r="D49" s="99"/>
      <c r="E49" s="99"/>
      <c r="F49"/>
      <c r="G49"/>
      <c r="H49"/>
    </row>
    <row r="50" spans="1:8" s="100" customFormat="1" ht="15.75" x14ac:dyDescent="0.5">
      <c r="A50" s="99"/>
      <c r="B50"/>
      <c r="C50" s="659"/>
      <c r="D50" s="99"/>
      <c r="E50" s="99"/>
      <c r="F50"/>
      <c r="G50"/>
      <c r="H50"/>
    </row>
    <row r="51" spans="1:8" s="100" customFormat="1" ht="15.75" x14ac:dyDescent="0.5">
      <c r="A51"/>
      <c r="B51"/>
      <c r="C51" s="659"/>
      <c r="D51"/>
      <c r="E51" s="99"/>
      <c r="F51"/>
      <c r="G51"/>
      <c r="H51"/>
    </row>
    <row r="52" spans="1:8" s="100" customFormat="1" ht="15.75" x14ac:dyDescent="0.5">
      <c r="A52"/>
      <c r="B52"/>
      <c r="C52" s="659"/>
      <c r="D52"/>
      <c r="E52" s="99"/>
      <c r="F52"/>
      <c r="G52"/>
      <c r="H52"/>
    </row>
    <row r="53" spans="1:8" x14ac:dyDescent="0.45">
      <c r="B53"/>
    </row>
    <row r="54" spans="1:8" x14ac:dyDescent="0.45">
      <c r="B54"/>
    </row>
    <row r="55" spans="1:8" x14ac:dyDescent="0.45">
      <c r="B55"/>
    </row>
    <row r="56" spans="1:8" x14ac:dyDescent="0.45">
      <c r="B56"/>
    </row>
    <row r="57" spans="1:8" x14ac:dyDescent="0.45">
      <c r="B57"/>
    </row>
    <row r="58" spans="1:8" x14ac:dyDescent="0.45">
      <c r="B58"/>
    </row>
    <row r="59" spans="1:8" x14ac:dyDescent="0.45">
      <c r="B59"/>
    </row>
    <row r="69" spans="1:12" x14ac:dyDescent="0.45">
      <c r="B69"/>
    </row>
    <row r="70" spans="1:12" x14ac:dyDescent="0.45">
      <c r="B70"/>
    </row>
    <row r="71" spans="1:12" x14ac:dyDescent="0.45">
      <c r="B71"/>
    </row>
    <row r="72" spans="1:12" x14ac:dyDescent="0.45">
      <c r="B72"/>
    </row>
    <row r="73" spans="1:12" ht="14.65" thickBot="1" x14ac:dyDescent="0.5">
      <c r="B73"/>
    </row>
    <row r="74" spans="1:12" x14ac:dyDescent="0.45">
      <c r="A74" t="s">
        <v>800</v>
      </c>
      <c r="B74"/>
      <c r="D74" t="s">
        <v>803</v>
      </c>
      <c r="G74" s="574" t="s">
        <v>805</v>
      </c>
      <c r="H74" s="177"/>
      <c r="I74" s="177"/>
      <c r="J74" s="177"/>
      <c r="K74" s="177"/>
      <c r="L74" s="509"/>
    </row>
    <row r="75" spans="1:12" x14ac:dyDescent="0.45">
      <c r="B75"/>
      <c r="G75" s="237"/>
      <c r="L75" s="83"/>
    </row>
    <row r="76" spans="1:12" x14ac:dyDescent="0.45">
      <c r="B76"/>
      <c r="G76" s="237"/>
      <c r="L76" s="83"/>
    </row>
    <row r="77" spans="1:12" x14ac:dyDescent="0.45">
      <c r="B77"/>
      <c r="G77" s="237"/>
      <c r="L77" s="83"/>
    </row>
    <row r="78" spans="1:12" x14ac:dyDescent="0.45">
      <c r="B78"/>
      <c r="G78" s="237"/>
      <c r="L78" s="83"/>
    </row>
    <row r="79" spans="1:12" x14ac:dyDescent="0.45">
      <c r="B79"/>
      <c r="G79" s="237"/>
      <c r="L79" s="83"/>
    </row>
    <row r="80" spans="1:12" x14ac:dyDescent="0.45">
      <c r="B80"/>
      <c r="G80" s="237"/>
      <c r="L80" s="83"/>
    </row>
    <row r="81" spans="1:12" x14ac:dyDescent="0.45">
      <c r="B81"/>
      <c r="G81" s="237"/>
      <c r="L81" s="83"/>
    </row>
    <row r="82" spans="1:12" x14ac:dyDescent="0.45">
      <c r="B82"/>
      <c r="G82" s="237"/>
      <c r="L82" s="83"/>
    </row>
    <row r="83" spans="1:12" x14ac:dyDescent="0.45">
      <c r="B83"/>
      <c r="G83" s="237"/>
      <c r="L83" s="83"/>
    </row>
    <row r="84" spans="1:12" ht="14.65" thickBot="1" x14ac:dyDescent="0.5">
      <c r="B84"/>
      <c r="G84" s="237"/>
      <c r="L84" s="83"/>
    </row>
    <row r="85" spans="1:12" x14ac:dyDescent="0.45">
      <c r="B85"/>
      <c r="G85" s="574" t="s">
        <v>806</v>
      </c>
      <c r="H85" s="177"/>
      <c r="I85" s="177"/>
      <c r="J85" s="177"/>
      <c r="K85" s="177"/>
      <c r="L85" s="509"/>
    </row>
    <row r="86" spans="1:12" x14ac:dyDescent="0.45">
      <c r="B86"/>
      <c r="G86" s="237"/>
      <c r="L86" s="83"/>
    </row>
    <row r="87" spans="1:12" x14ac:dyDescent="0.45">
      <c r="B87"/>
      <c r="G87" s="237"/>
      <c r="L87" s="83"/>
    </row>
    <row r="88" spans="1:12" x14ac:dyDescent="0.45">
      <c r="B88"/>
      <c r="G88" s="237"/>
      <c r="L88" s="83"/>
    </row>
    <row r="89" spans="1:12" x14ac:dyDescent="0.45">
      <c r="A89" t="s">
        <v>801</v>
      </c>
      <c r="B89"/>
      <c r="D89" t="s">
        <v>804</v>
      </c>
      <c r="G89" s="237"/>
      <c r="L89" s="83"/>
    </row>
    <row r="90" spans="1:12" x14ac:dyDescent="0.45">
      <c r="B90"/>
      <c r="G90" s="237"/>
      <c r="L90" s="83"/>
    </row>
    <row r="91" spans="1:12" x14ac:dyDescent="0.45">
      <c r="B91"/>
      <c r="G91" s="237"/>
      <c r="L91" s="83"/>
    </row>
    <row r="92" spans="1:12" x14ac:dyDescent="0.45">
      <c r="G92" s="237"/>
      <c r="L92" s="83"/>
    </row>
    <row r="93" spans="1:12" x14ac:dyDescent="0.45">
      <c r="G93" s="237"/>
      <c r="L93" s="83"/>
    </row>
    <row r="94" spans="1:12" x14ac:dyDescent="0.45">
      <c r="G94" s="237"/>
      <c r="L94" s="83"/>
    </row>
    <row r="95" spans="1:12" x14ac:dyDescent="0.45">
      <c r="G95" s="237"/>
      <c r="L95" s="83"/>
    </row>
    <row r="96" spans="1:12" ht="14.65" thickBot="1" x14ac:dyDescent="0.5">
      <c r="G96" s="239"/>
      <c r="H96" s="167"/>
      <c r="I96" s="167"/>
      <c r="J96" s="167"/>
      <c r="K96" s="167"/>
      <c r="L96" s="267"/>
    </row>
    <row r="97" spans="1:7" x14ac:dyDescent="0.45">
      <c r="G97" t="s">
        <v>807</v>
      </c>
    </row>
    <row r="100" spans="1:7" x14ac:dyDescent="0.45">
      <c r="A100" t="s">
        <v>802</v>
      </c>
      <c r="G100" t="s">
        <v>808</v>
      </c>
    </row>
  </sheetData>
  <pageMargins left="0.19685039370078741" right="0.19685039370078741" top="0.59055118110236215" bottom="0.19685039370078741" header="0.31496062992125984" footer="0.31496062992125984"/>
  <pageSetup orientation="landscape" r:id="rId1"/>
  <headerFooter>
    <oddHeader>&amp;A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398BF-6DE8-4A0D-91CA-2E5A0359498F}">
  <dimension ref="A1:G51"/>
  <sheetViews>
    <sheetView zoomScaleNormal="100" workbookViewId="0">
      <selection activeCell="B15" sqref="B15"/>
    </sheetView>
  </sheetViews>
  <sheetFormatPr defaultRowHeight="15.75" x14ac:dyDescent="0.5"/>
  <cols>
    <col min="1" max="1" width="19.59765625" bestFit="1" customWidth="1"/>
    <col min="2" max="2" width="37.59765625" bestFit="1" customWidth="1"/>
    <col min="3" max="3" width="16" customWidth="1"/>
    <col min="4" max="4" width="18" style="112" customWidth="1"/>
    <col min="5" max="5" width="3.1328125" bestFit="1" customWidth="1"/>
  </cols>
  <sheetData>
    <row r="1" spans="1:7" ht="18.399999999999999" thickBot="1" x14ac:dyDescent="0.5">
      <c r="A1" s="558"/>
      <c r="B1" s="558"/>
      <c r="C1" s="558"/>
      <c r="D1" s="559"/>
    </row>
    <row r="2" spans="1:7" ht="15.75" customHeight="1" thickBot="1" x14ac:dyDescent="0.5">
      <c r="B2" s="870" t="s">
        <v>410</v>
      </c>
      <c r="C2" s="871"/>
      <c r="D2" s="113" t="s">
        <v>411</v>
      </c>
      <c r="E2" s="110" t="s">
        <v>412</v>
      </c>
    </row>
    <row r="3" spans="1:7" ht="15.75" customHeight="1" x14ac:dyDescent="0.5">
      <c r="A3" s="3"/>
      <c r="B3" s="872" t="s">
        <v>499</v>
      </c>
      <c r="C3" s="873"/>
      <c r="D3" s="111"/>
      <c r="E3" s="3"/>
    </row>
    <row r="4" spans="1:7" ht="15.75" customHeight="1" x14ac:dyDescent="0.5">
      <c r="A4" s="3"/>
      <c r="B4" s="115" t="s">
        <v>500</v>
      </c>
      <c r="C4" s="623" t="e">
        <f>IF(#REF!=1,"2030",IF(#REF!=1,"1950",IF(#REF!=1,"1875",0)))</f>
        <v>#REF!</v>
      </c>
      <c r="D4" s="111"/>
      <c r="E4" s="3"/>
    </row>
    <row r="5" spans="1:7" ht="15.75" customHeight="1" x14ac:dyDescent="0.5">
      <c r="A5" s="3"/>
      <c r="B5" s="81" t="s">
        <v>501</v>
      </c>
      <c r="C5" s="624" t="e">
        <f>IF(#REF!=1,"2030",IF(#REF!=1,"1950",IF(#REF!=1,"1875",0)))</f>
        <v>#REF!</v>
      </c>
      <c r="D5" s="131">
        <v>1</v>
      </c>
      <c r="E5" s="3"/>
    </row>
    <row r="6" spans="1:7" ht="15.75" customHeight="1" x14ac:dyDescent="0.5">
      <c r="A6" s="3"/>
      <c r="B6" s="81" t="s">
        <v>502</v>
      </c>
      <c r="C6" s="625" t="e">
        <f>IF(#REF!=1,"2030",IF(#REF!=1,"1950",IF(#REF!=1,"1875",0)))</f>
        <v>#REF!</v>
      </c>
      <c r="D6" s="131"/>
      <c r="E6" s="3"/>
      <c r="G6" s="30"/>
    </row>
    <row r="7" spans="1:7" ht="15.75" customHeight="1" x14ac:dyDescent="0.5">
      <c r="A7" s="80"/>
      <c r="B7" s="868" t="s">
        <v>503</v>
      </c>
      <c r="C7" s="869"/>
      <c r="D7" s="111"/>
      <c r="E7" s="3"/>
    </row>
    <row r="8" spans="1:7" ht="15.75" customHeight="1" x14ac:dyDescent="0.5">
      <c r="A8" s="80"/>
      <c r="B8" s="116" t="s">
        <v>504</v>
      </c>
      <c r="C8" s="626"/>
      <c r="D8" s="111"/>
      <c r="E8" s="3"/>
    </row>
    <row r="9" spans="1:7" ht="15.75" customHeight="1" x14ac:dyDescent="0.5">
      <c r="A9" s="80"/>
      <c r="B9" s="874" t="s">
        <v>505</v>
      </c>
      <c r="C9" s="875"/>
      <c r="D9" s="111"/>
      <c r="E9" s="3"/>
    </row>
    <row r="10" spans="1:7" ht="16.899999999999999" x14ac:dyDescent="0.5">
      <c r="A10" s="148"/>
      <c r="B10" s="874" t="s">
        <v>506</v>
      </c>
      <c r="C10" s="875"/>
      <c r="D10" s="149"/>
      <c r="E10" s="3"/>
    </row>
    <row r="11" spans="1:7" ht="15.75" customHeight="1" x14ac:dyDescent="0.5">
      <c r="A11" s="3"/>
      <c r="B11" s="868" t="s">
        <v>507</v>
      </c>
      <c r="C11" s="869"/>
      <c r="D11" s="111"/>
      <c r="E11" s="3"/>
    </row>
    <row r="12" spans="1:7" ht="15.75" customHeight="1" x14ac:dyDescent="0.5">
      <c r="A12" s="3"/>
      <c r="B12" s="116" t="s">
        <v>508</v>
      </c>
      <c r="C12" s="626" t="s">
        <v>509</v>
      </c>
      <c r="D12" s="111"/>
      <c r="E12" s="3"/>
    </row>
    <row r="13" spans="1:7" ht="15.75" customHeight="1" x14ac:dyDescent="0.5">
      <c r="A13" s="3"/>
      <c r="B13" s="622" t="s">
        <v>510</v>
      </c>
      <c r="C13" t="s">
        <v>511</v>
      </c>
      <c r="D13" s="111"/>
      <c r="E13" s="3"/>
    </row>
    <row r="14" spans="1:7" ht="15.75" customHeight="1" x14ac:dyDescent="0.5">
      <c r="A14" s="3"/>
      <c r="B14" s="116" t="s">
        <v>512</v>
      </c>
      <c r="C14" s="626" t="s">
        <v>513</v>
      </c>
      <c r="D14" s="111"/>
      <c r="E14" s="3"/>
    </row>
    <row r="15" spans="1:7" ht="15.75" customHeight="1" x14ac:dyDescent="0.5">
      <c r="A15" s="3" t="s">
        <v>514</v>
      </c>
      <c r="B15" s="116" t="s">
        <v>515</v>
      </c>
      <c r="C15" s="626" t="s">
        <v>509</v>
      </c>
      <c r="D15" s="111"/>
      <c r="E15" s="3"/>
    </row>
    <row r="16" spans="1:7" ht="15.75" customHeight="1" x14ac:dyDescent="0.5">
      <c r="A16" s="3"/>
      <c r="B16" s="116" t="s">
        <v>516</v>
      </c>
      <c r="C16" s="626" t="s">
        <v>509</v>
      </c>
      <c r="D16" s="149"/>
      <c r="E16" s="3"/>
    </row>
    <row r="17" spans="1:5" ht="15.75" customHeight="1" x14ac:dyDescent="0.5">
      <c r="A17" s="3"/>
      <c r="B17" s="116" t="s">
        <v>517</v>
      </c>
      <c r="C17" s="626" t="s">
        <v>509</v>
      </c>
      <c r="D17" s="111"/>
      <c r="E17" s="3"/>
    </row>
    <row r="18" spans="1:5" ht="15.75" customHeight="1" x14ac:dyDescent="0.5">
      <c r="A18" s="3" t="s">
        <v>518</v>
      </c>
      <c r="B18" s="116" t="s">
        <v>519</v>
      </c>
      <c r="C18" s="626"/>
      <c r="D18" s="111"/>
      <c r="E18" s="3"/>
    </row>
    <row r="19" spans="1:5" ht="15.75" customHeight="1" x14ac:dyDescent="0.5">
      <c r="A19" s="3"/>
      <c r="B19" s="116" t="s">
        <v>520</v>
      </c>
      <c r="C19" s="626"/>
      <c r="D19" s="111"/>
      <c r="E19" s="3"/>
    </row>
    <row r="20" spans="1:5" ht="15.75" customHeight="1" x14ac:dyDescent="0.5">
      <c r="A20" s="3" t="s">
        <v>521</v>
      </c>
      <c r="B20" s="864" t="s">
        <v>522</v>
      </c>
      <c r="C20" s="865"/>
      <c r="D20" s="149"/>
      <c r="E20" s="3"/>
    </row>
    <row r="21" spans="1:5" ht="15.75" customHeight="1" x14ac:dyDescent="0.5">
      <c r="A21" s="3"/>
      <c r="B21" s="631" t="s">
        <v>523</v>
      </c>
      <c r="C21" s="505"/>
      <c r="D21" s="149"/>
      <c r="E21" s="3"/>
    </row>
    <row r="22" spans="1:5" ht="15.75" customHeight="1" x14ac:dyDescent="0.5">
      <c r="A22" s="3" t="s">
        <v>524</v>
      </c>
      <c r="B22" s="116" t="s">
        <v>525</v>
      </c>
      <c r="C22" s="626"/>
      <c r="D22" s="149"/>
      <c r="E22" s="3"/>
    </row>
    <row r="23" spans="1:5" ht="15.75" customHeight="1" x14ac:dyDescent="0.5">
      <c r="A23" s="3"/>
      <c r="B23" s="631" t="s">
        <v>526</v>
      </c>
      <c r="C23" s="632"/>
      <c r="D23" s="149"/>
      <c r="E23" s="3"/>
    </row>
    <row r="24" spans="1:5" ht="15.75" customHeight="1" x14ac:dyDescent="0.5">
      <c r="A24" s="3"/>
      <c r="B24" s="631" t="s">
        <v>186</v>
      </c>
      <c r="C24" s="632"/>
      <c r="D24" s="149"/>
      <c r="E24" s="3"/>
    </row>
    <row r="25" spans="1:5" ht="15.75" customHeight="1" x14ac:dyDescent="0.5">
      <c r="A25" s="3"/>
      <c r="B25" s="631" t="s">
        <v>527</v>
      </c>
      <c r="C25" s="632"/>
      <c r="D25" s="149"/>
      <c r="E25" s="3"/>
    </row>
    <row r="26" spans="1:5" ht="15.75" customHeight="1" x14ac:dyDescent="0.5">
      <c r="A26" s="52">
        <v>136</v>
      </c>
      <c r="B26" s="631" t="s">
        <v>528</v>
      </c>
      <c r="C26" s="632"/>
      <c r="D26" s="111"/>
      <c r="E26" s="3"/>
    </row>
    <row r="27" spans="1:5" ht="15.75" customHeight="1" x14ac:dyDescent="0.5">
      <c r="A27" s="3" t="s">
        <v>529</v>
      </c>
      <c r="B27" s="633" t="s">
        <v>530</v>
      </c>
      <c r="C27" s="634"/>
      <c r="D27" s="628"/>
      <c r="E27" s="3"/>
    </row>
    <row r="28" spans="1:5" ht="15.75" customHeight="1" x14ac:dyDescent="0.5">
      <c r="A28" s="3" t="s">
        <v>531</v>
      </c>
      <c r="B28" s="635" t="s">
        <v>532</v>
      </c>
      <c r="C28" s="636"/>
      <c r="D28" s="629"/>
      <c r="E28" s="3"/>
    </row>
    <row r="29" spans="1:5" ht="15.75" customHeight="1" x14ac:dyDescent="0.5">
      <c r="A29" s="3"/>
      <c r="B29" s="864" t="s">
        <v>533</v>
      </c>
      <c r="C29" s="865"/>
      <c r="D29" s="111"/>
      <c r="E29" s="3"/>
    </row>
    <row r="30" spans="1:5" ht="15.75" customHeight="1" x14ac:dyDescent="0.5">
      <c r="A30" s="3"/>
      <c r="B30" s="631" t="s">
        <v>534</v>
      </c>
      <c r="C30" s="632"/>
      <c r="D30" s="111"/>
      <c r="E30" s="3"/>
    </row>
    <row r="31" spans="1:5" ht="15.75" customHeight="1" x14ac:dyDescent="0.5">
      <c r="A31" s="52">
        <v>2580519</v>
      </c>
      <c r="B31" s="633" t="s">
        <v>535</v>
      </c>
      <c r="C31" s="634"/>
      <c r="D31" s="628"/>
      <c r="E31" s="3"/>
    </row>
    <row r="32" spans="1:5" ht="14.25" customHeight="1" x14ac:dyDescent="0.5">
      <c r="A32" s="3"/>
      <c r="B32" s="147" t="s">
        <v>536</v>
      </c>
      <c r="C32" s="627"/>
      <c r="D32" s="630"/>
      <c r="E32" s="3"/>
    </row>
    <row r="33" spans="1:5" ht="14.25" customHeight="1" x14ac:dyDescent="0.5">
      <c r="A33" s="3"/>
      <c r="B33" s="863" t="s">
        <v>537</v>
      </c>
      <c r="C33" s="854"/>
      <c r="D33" s="149"/>
      <c r="E33" s="3"/>
    </row>
    <row r="34" spans="1:5" ht="15.75" customHeight="1" x14ac:dyDescent="0.5">
      <c r="A34" s="3"/>
      <c r="B34" s="6" t="s">
        <v>538</v>
      </c>
      <c r="C34" s="621"/>
      <c r="D34" s="149"/>
      <c r="E34" s="3"/>
    </row>
    <row r="35" spans="1:5" ht="30" customHeight="1" x14ac:dyDescent="0.5">
      <c r="A35" s="3"/>
      <c r="B35" s="866" t="s">
        <v>539</v>
      </c>
      <c r="C35" s="867"/>
      <c r="D35" s="149"/>
      <c r="E35" s="3"/>
    </row>
    <row r="36" spans="1:5" x14ac:dyDescent="0.5">
      <c r="A36" s="3"/>
      <c r="B36" s="863" t="s">
        <v>540</v>
      </c>
      <c r="C36" s="854"/>
      <c r="D36" s="149"/>
      <c r="E36" s="3"/>
    </row>
    <row r="37" spans="1:5" x14ac:dyDescent="0.5">
      <c r="A37" s="3"/>
      <c r="B37" s="863" t="s">
        <v>541</v>
      </c>
      <c r="C37" s="854"/>
      <c r="D37" s="149"/>
      <c r="E37" s="3"/>
    </row>
    <row r="38" spans="1:5" x14ac:dyDescent="0.5">
      <c r="A38" s="3"/>
      <c r="B38" s="863" t="s">
        <v>542</v>
      </c>
      <c r="C38" s="854"/>
      <c r="D38" s="149"/>
      <c r="E38" s="3"/>
    </row>
    <row r="39" spans="1:5" x14ac:dyDescent="0.5">
      <c r="A39" s="3"/>
      <c r="B39" s="863" t="s">
        <v>543</v>
      </c>
      <c r="C39" s="854"/>
      <c r="D39" s="149"/>
      <c r="E39" s="3"/>
    </row>
    <row r="40" spans="1:5" x14ac:dyDescent="0.5">
      <c r="A40" s="3"/>
      <c r="B40" s="863" t="s">
        <v>544</v>
      </c>
      <c r="C40" s="854"/>
      <c r="D40" s="149"/>
      <c r="E40" s="3"/>
    </row>
    <row r="41" spans="1:5" x14ac:dyDescent="0.5">
      <c r="A41" s="3"/>
      <c r="B41" s="863" t="s">
        <v>545</v>
      </c>
      <c r="C41" s="854"/>
      <c r="D41" s="149"/>
      <c r="E41" s="3"/>
    </row>
    <row r="42" spans="1:5" x14ac:dyDescent="0.5">
      <c r="A42" s="3"/>
      <c r="B42" s="863" t="s">
        <v>546</v>
      </c>
      <c r="C42" s="854"/>
      <c r="D42" s="149"/>
      <c r="E42" s="3"/>
    </row>
    <row r="43" spans="1:5" ht="16.899999999999999" x14ac:dyDescent="0.5">
      <c r="A43" s="3"/>
      <c r="B43" s="861" t="s">
        <v>547</v>
      </c>
      <c r="C43" s="862"/>
      <c r="D43" s="149"/>
      <c r="E43" s="3"/>
    </row>
    <row r="44" spans="1:5" ht="16.899999999999999" x14ac:dyDescent="0.5">
      <c r="A44" s="3"/>
      <c r="B44" s="861" t="s">
        <v>548</v>
      </c>
      <c r="C44" s="862"/>
      <c r="D44" s="149"/>
      <c r="E44" s="3"/>
    </row>
    <row r="45" spans="1:5" ht="16.899999999999999" x14ac:dyDescent="0.5">
      <c r="A45" s="3"/>
      <c r="B45" s="861" t="s">
        <v>549</v>
      </c>
      <c r="C45" s="862"/>
      <c r="D45" s="149"/>
      <c r="E45" s="3"/>
    </row>
    <row r="46" spans="1:5" ht="15.75" customHeight="1" x14ac:dyDescent="0.5">
      <c r="A46" s="3"/>
      <c r="B46" s="863" t="s">
        <v>550</v>
      </c>
      <c r="C46" s="854"/>
      <c r="D46" s="149"/>
      <c r="E46" s="3"/>
    </row>
    <row r="47" spans="1:5" x14ac:dyDescent="0.5">
      <c r="A47" s="3"/>
      <c r="B47" s="863" t="s">
        <v>551</v>
      </c>
      <c r="C47" s="854"/>
      <c r="D47" s="149"/>
      <c r="E47" s="3"/>
    </row>
    <row r="48" spans="1:5" ht="14.85" customHeight="1" x14ac:dyDescent="0.5">
      <c r="A48" s="3"/>
      <c r="B48" s="863" t="s">
        <v>552</v>
      </c>
      <c r="C48" s="854"/>
      <c r="D48" s="149"/>
      <c r="E48" s="3"/>
    </row>
    <row r="49" spans="4:4" ht="15.75" customHeight="1" x14ac:dyDescent="0.45">
      <c r="D49"/>
    </row>
    <row r="50" spans="4:4" ht="14.25" x14ac:dyDescent="0.45">
      <c r="D50"/>
    </row>
    <row r="51" spans="4:4" ht="14.25" x14ac:dyDescent="0.45">
      <c r="D51"/>
    </row>
  </sheetData>
  <autoFilter ref="A1:G49" xr:uid="{A1B28E8B-0158-4AA9-9D99-8E6F20CC237D}"/>
  <mergeCells count="23">
    <mergeCell ref="B11:C11"/>
    <mergeCell ref="B2:C2"/>
    <mergeCell ref="B3:C3"/>
    <mergeCell ref="B7:C7"/>
    <mergeCell ref="B9:C9"/>
    <mergeCell ref="B10:C10"/>
    <mergeCell ref="B43:C43"/>
    <mergeCell ref="B20:C20"/>
    <mergeCell ref="B29:C29"/>
    <mergeCell ref="B33:C33"/>
    <mergeCell ref="B35:C35"/>
    <mergeCell ref="B36:C36"/>
    <mergeCell ref="B37:C37"/>
    <mergeCell ref="B38:C38"/>
    <mergeCell ref="B39:C39"/>
    <mergeCell ref="B40:C40"/>
    <mergeCell ref="B41:C41"/>
    <mergeCell ref="B42:C42"/>
    <mergeCell ref="B44:C44"/>
    <mergeCell ref="B45:C45"/>
    <mergeCell ref="B46:C46"/>
    <mergeCell ref="B47:C47"/>
    <mergeCell ref="B48:C48"/>
  </mergeCells>
  <pageMargins left="0.19685039370078741" right="0.19685039370078741" top="0.19685039370078741" bottom="0.19685039370078741" header="0.31496062992125984" footer="0.31496062992125984"/>
  <pageSetup orientation="portrait" r:id="rId1"/>
  <headerFooter>
    <oddHeader>&amp;L&amp;"-,Bold"&amp;24                                Options Picklist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C819-2EF6-4DA7-9C43-8A082A8A3B9A}">
  <sheetPr>
    <tabColor rgb="FFFFC000"/>
  </sheetPr>
  <dimension ref="B1:G73"/>
  <sheetViews>
    <sheetView showZeros="0" tabSelected="1" topLeftCell="A17" workbookViewId="0">
      <selection activeCell="A26" sqref="A26:XFD26"/>
    </sheetView>
  </sheetViews>
  <sheetFormatPr defaultRowHeight="14.25" x14ac:dyDescent="0.45"/>
  <cols>
    <col min="1" max="1" width="5.1328125" customWidth="1"/>
    <col min="2" max="2" width="42.265625" customWidth="1"/>
    <col min="5" max="5" width="7.86328125" customWidth="1"/>
    <col min="6" max="6" width="11.86328125" customWidth="1"/>
    <col min="7" max="7" width="7.1328125" style="420" customWidth="1"/>
  </cols>
  <sheetData>
    <row r="1" spans="2:7" ht="33.75" x14ac:dyDescent="1.6">
      <c r="B1" s="809" t="s">
        <v>121</v>
      </c>
      <c r="C1" s="809"/>
      <c r="D1" s="809"/>
      <c r="E1" s="809"/>
      <c r="F1" s="809"/>
      <c r="G1" s="809"/>
    </row>
    <row r="2" spans="2:7" ht="19.899999999999999" x14ac:dyDescent="0.45">
      <c r="B2" s="169" t="s">
        <v>1</v>
      </c>
    </row>
    <row r="3" spans="2:7" ht="19.899999999999999" x14ac:dyDescent="0.45">
      <c r="B3" s="171"/>
    </row>
    <row r="4" spans="2:7" ht="15" customHeight="1" x14ac:dyDescent="0.45">
      <c r="B4" s="876" t="s">
        <v>820</v>
      </c>
      <c r="C4" s="876"/>
      <c r="D4" s="172" t="s">
        <v>821</v>
      </c>
    </row>
    <row r="5" spans="2:7" ht="15" x14ac:dyDescent="0.45">
      <c r="B5" s="172"/>
      <c r="C5" s="172"/>
    </row>
    <row r="6" spans="2:7" ht="15" x14ac:dyDescent="0.45">
      <c r="B6" s="172" t="s">
        <v>816</v>
      </c>
    </row>
    <row r="7" spans="2:7" ht="15" x14ac:dyDescent="0.45">
      <c r="B7" s="172"/>
    </row>
    <row r="8" spans="2:7" ht="15" customHeight="1" x14ac:dyDescent="0.45">
      <c r="B8" s="172" t="s">
        <v>823</v>
      </c>
      <c r="D8" s="172" t="s">
        <v>822</v>
      </c>
    </row>
    <row r="9" spans="2:7" ht="15" x14ac:dyDescent="0.45">
      <c r="B9" s="173" t="s">
        <v>7</v>
      </c>
    </row>
    <row r="10" spans="2:7" ht="15" x14ac:dyDescent="0.45">
      <c r="B10" s="172" t="s">
        <v>817</v>
      </c>
      <c r="D10" s="172" t="s">
        <v>819</v>
      </c>
    </row>
    <row r="11" spans="2:7" s="420" customFormat="1" ht="10.5" x14ac:dyDescent="0.35">
      <c r="B11" s="721"/>
      <c r="D11" s="721"/>
    </row>
    <row r="12" spans="2:7" ht="15.4" thickBot="1" x14ac:dyDescent="0.5">
      <c r="B12" s="173" t="s">
        <v>824</v>
      </c>
    </row>
    <row r="13" spans="2:7" ht="15.75" x14ac:dyDescent="0.5">
      <c r="B13" s="811" t="s">
        <v>122</v>
      </c>
      <c r="C13" s="812"/>
      <c r="D13" s="371"/>
      <c r="E13" s="371"/>
      <c r="F13" s="372" t="s">
        <v>14</v>
      </c>
      <c r="G13" s="429"/>
    </row>
    <row r="14" spans="2:7" ht="15.95" customHeight="1" x14ac:dyDescent="0.5">
      <c r="B14" s="813" t="s">
        <v>61</v>
      </c>
      <c r="C14" s="814"/>
      <c r="D14" s="815"/>
      <c r="E14" s="373">
        <v>53000</v>
      </c>
      <c r="F14" s="409"/>
      <c r="G14" s="382">
        <f>SUM(E14*F14)</f>
        <v>0</v>
      </c>
    </row>
    <row r="15" spans="2:7" ht="15" customHeight="1" x14ac:dyDescent="0.5">
      <c r="B15" s="816" t="s">
        <v>62</v>
      </c>
      <c r="C15" s="817"/>
      <c r="D15" s="818"/>
      <c r="E15" s="373">
        <v>53500</v>
      </c>
      <c r="F15" s="278"/>
      <c r="G15" s="382">
        <f t="shared" ref="G15:G20" si="0">SUM(E15*F15)</f>
        <v>0</v>
      </c>
    </row>
    <row r="16" spans="2:7" ht="15" customHeight="1" thickBot="1" x14ac:dyDescent="0.55000000000000004">
      <c r="B16" s="816" t="s">
        <v>63</v>
      </c>
      <c r="C16" s="817"/>
      <c r="D16" s="818"/>
      <c r="E16" s="373">
        <v>54000</v>
      </c>
      <c r="F16" s="374"/>
      <c r="G16" s="382">
        <f t="shared" si="0"/>
        <v>0</v>
      </c>
    </row>
    <row r="17" spans="2:7" ht="15" customHeight="1" x14ac:dyDescent="0.45">
      <c r="B17" s="189" t="s">
        <v>875</v>
      </c>
      <c r="C17" s="333"/>
      <c r="D17" s="334"/>
      <c r="E17" s="178" t="s">
        <v>123</v>
      </c>
      <c r="F17" s="372"/>
      <c r="G17" s="428"/>
    </row>
    <row r="18" spans="2:7" ht="15" customHeight="1" x14ac:dyDescent="0.45">
      <c r="B18" s="608" t="s">
        <v>64</v>
      </c>
      <c r="C18" s="335"/>
      <c r="D18" s="336"/>
      <c r="E18" s="255">
        <v>600</v>
      </c>
      <c r="F18" s="412"/>
      <c r="G18" s="382">
        <f>SUM(E18*F18)</f>
        <v>0</v>
      </c>
    </row>
    <row r="19" spans="2:7" ht="15" customHeight="1" x14ac:dyDescent="0.45">
      <c r="B19" s="608" t="s">
        <v>20</v>
      </c>
      <c r="C19" s="335"/>
      <c r="D19" s="336"/>
      <c r="E19" s="262">
        <v>1650</v>
      </c>
      <c r="F19" s="247"/>
      <c r="G19" s="382">
        <f t="shared" si="0"/>
        <v>0</v>
      </c>
    </row>
    <row r="20" spans="2:7" ht="15" customHeight="1" x14ac:dyDescent="0.45">
      <c r="B20" s="609" t="s">
        <v>877</v>
      </c>
      <c r="C20" s="604"/>
      <c r="D20" s="605"/>
      <c r="E20" s="255">
        <v>600</v>
      </c>
      <c r="F20" s="188"/>
      <c r="G20" s="382">
        <f t="shared" si="0"/>
        <v>0</v>
      </c>
    </row>
    <row r="21" spans="2:7" ht="15" customHeight="1" x14ac:dyDescent="0.45">
      <c r="B21" s="384" t="s">
        <v>18</v>
      </c>
      <c r="C21" s="385"/>
      <c r="D21" s="385"/>
      <c r="E21" s="375">
        <v>0</v>
      </c>
      <c r="F21" s="376"/>
      <c r="G21" s="428"/>
    </row>
    <row r="22" spans="2:7" ht="15" customHeight="1" thickBot="1" x14ac:dyDescent="0.5">
      <c r="B22" s="337" t="s">
        <v>66</v>
      </c>
      <c r="C22" s="338"/>
      <c r="D22" s="338"/>
      <c r="E22" s="263">
        <v>1500</v>
      </c>
      <c r="F22" s="246"/>
      <c r="G22" s="421">
        <f>SUM(E19*F19)</f>
        <v>0</v>
      </c>
    </row>
    <row r="23" spans="2:7" ht="15" customHeight="1" thickBot="1" x14ac:dyDescent="0.5">
      <c r="B23" s="377"/>
      <c r="C23" s="378"/>
      <c r="D23" s="378"/>
      <c r="E23" s="379"/>
      <c r="F23" s="380"/>
      <c r="G23" s="421">
        <f>SUM(G20:G22)</f>
        <v>0</v>
      </c>
    </row>
    <row r="24" spans="2:7" ht="15" customHeight="1" x14ac:dyDescent="0.45">
      <c r="B24" s="191" t="s">
        <v>22</v>
      </c>
      <c r="C24" s="192"/>
      <c r="D24" s="192"/>
      <c r="E24" s="481"/>
      <c r="F24" s="478">
        <f>SUM(G14:G19)</f>
        <v>0</v>
      </c>
      <c r="G24" s="422">
        <f>SUM(G18:G22)</f>
        <v>0</v>
      </c>
    </row>
    <row r="25" spans="2:7" ht="15.75" thickBot="1" x14ac:dyDescent="0.5">
      <c r="B25" s="193" t="s">
        <v>23</v>
      </c>
      <c r="C25" s="194"/>
      <c r="D25" s="194"/>
      <c r="E25" s="482"/>
      <c r="F25" s="479">
        <f>SUM('Comfort opt'!J41)</f>
        <v>0</v>
      </c>
    </row>
    <row r="26" spans="2:7" ht="15.75" thickBot="1" x14ac:dyDescent="0.5">
      <c r="B26" s="1014"/>
      <c r="C26" s="1015"/>
      <c r="D26" s="1015"/>
      <c r="E26" s="1016"/>
      <c r="F26" s="1017"/>
    </row>
    <row r="27" spans="2:7" ht="17.649999999999999" thickBot="1" x14ac:dyDescent="0.5">
      <c r="B27" s="196" t="s">
        <v>24</v>
      </c>
      <c r="C27" s="195"/>
      <c r="D27" s="195"/>
      <c r="E27" s="483"/>
      <c r="F27" s="480">
        <f>SUM(F24:F25)</f>
        <v>0</v>
      </c>
    </row>
    <row r="29" spans="2:7" ht="18.399999999999999" thickBot="1" x14ac:dyDescent="0.6">
      <c r="B29" s="182" t="s">
        <v>25</v>
      </c>
      <c r="G29" s="419" t="s">
        <v>26</v>
      </c>
    </row>
    <row r="30" spans="2:7" ht="15.75" thickBot="1" x14ac:dyDescent="0.5">
      <c r="B30" s="176" t="s">
        <v>27</v>
      </c>
      <c r="C30" s="177"/>
      <c r="D30" s="177"/>
      <c r="E30" s="177"/>
      <c r="F30" s="215">
        <v>2000</v>
      </c>
      <c r="G30" s="423"/>
    </row>
    <row r="31" spans="2:7" ht="15.4" x14ac:dyDescent="0.45">
      <c r="B31" s="268" t="s">
        <v>28</v>
      </c>
      <c r="C31" s="279" t="s">
        <v>29</v>
      </c>
      <c r="F31" s="83"/>
    </row>
    <row r="32" spans="2:7" ht="15.4" x14ac:dyDescent="0.45">
      <c r="B32" s="268" t="s">
        <v>30</v>
      </c>
      <c r="F32" s="83"/>
    </row>
    <row r="33" spans="2:7" x14ac:dyDescent="0.45">
      <c r="B33" s="506" t="s">
        <v>31</v>
      </c>
      <c r="F33" s="83"/>
      <c r="G33" s="424"/>
    </row>
    <row r="34" spans="2:7" x14ac:dyDescent="0.45">
      <c r="B34" s="506"/>
      <c r="F34" s="83"/>
      <c r="G34" s="424"/>
    </row>
    <row r="35" spans="2:7" ht="14.65" thickBot="1" x14ac:dyDescent="0.5">
      <c r="B35" s="270" t="s">
        <v>32</v>
      </c>
      <c r="C35" s="167"/>
      <c r="D35" s="332" t="s">
        <v>33</v>
      </c>
      <c r="E35" s="332"/>
      <c r="F35" s="267"/>
      <c r="G35" s="425"/>
    </row>
    <row r="36" spans="2:7" ht="15.4" x14ac:dyDescent="0.45">
      <c r="B36" s="271" t="s">
        <v>34</v>
      </c>
      <c r="C36" s="272"/>
      <c r="D36" s="272"/>
      <c r="E36" s="272"/>
      <c r="F36" s="273"/>
      <c r="G36" s="425"/>
    </row>
    <row r="37" spans="2:7" ht="15.4" x14ac:dyDescent="0.45">
      <c r="B37" s="183" t="s">
        <v>35</v>
      </c>
      <c r="F37" s="216"/>
      <c r="G37" s="421">
        <v>-3</v>
      </c>
    </row>
    <row r="38" spans="2:7" ht="15.4" x14ac:dyDescent="0.45">
      <c r="B38" s="268" t="s">
        <v>36</v>
      </c>
      <c r="F38" s="216"/>
      <c r="G38" s="318">
        <f>SUM(F27*0.3)</f>
        <v>0</v>
      </c>
    </row>
    <row r="39" spans="2:7" ht="14.65" thickBot="1" x14ac:dyDescent="0.5">
      <c r="B39" s="274"/>
      <c r="F39" s="216"/>
    </row>
    <row r="40" spans="2:7" ht="15.75" thickBot="1" x14ac:dyDescent="0.5">
      <c r="B40" s="183" t="s">
        <v>37</v>
      </c>
      <c r="E40" s="279" t="s">
        <v>38</v>
      </c>
      <c r="F40" s="217">
        <f>ROUNDDOWN(G38,G37)</f>
        <v>0</v>
      </c>
      <c r="G40" s="515"/>
    </row>
    <row r="41" spans="2:7" x14ac:dyDescent="0.45">
      <c r="B41" s="237"/>
      <c r="F41" s="83"/>
    </row>
    <row r="42" spans="2:7" ht="14.65" thickBot="1" x14ac:dyDescent="0.5">
      <c r="B42" s="239" t="s">
        <v>39</v>
      </c>
      <c r="C42" s="167"/>
      <c r="D42" s="332" t="s">
        <v>40</v>
      </c>
      <c r="E42" s="332"/>
      <c r="F42" s="508"/>
      <c r="G42" s="512"/>
    </row>
    <row r="43" spans="2:7" ht="15.4" x14ac:dyDescent="0.45">
      <c r="B43" s="513"/>
      <c r="C43" s="514"/>
      <c r="D43" s="514"/>
      <c r="E43" s="514"/>
      <c r="F43" s="509"/>
    </row>
    <row r="44" spans="2:7" ht="15.4" customHeight="1" x14ac:dyDescent="0.45">
      <c r="B44" s="269" t="s">
        <v>41</v>
      </c>
      <c r="C44" s="181"/>
      <c r="D44" s="181"/>
      <c r="E44" s="181"/>
      <c r="F44" s="83"/>
    </row>
    <row r="45" spans="2:7" ht="15.75" thickBot="1" x14ac:dyDescent="0.5">
      <c r="B45" s="506" t="s">
        <v>42</v>
      </c>
      <c r="E45" s="181"/>
      <c r="F45" s="83"/>
      <c r="G45" s="426"/>
    </row>
    <row r="46" spans="2:7" ht="14.65" thickBot="1" x14ac:dyDescent="0.5">
      <c r="B46" s="239"/>
      <c r="C46" s="207"/>
      <c r="D46" s="187"/>
      <c r="E46" s="187"/>
      <c r="F46" s="214">
        <f>SUM(F27-F30-F40)</f>
        <v>-2000</v>
      </c>
      <c r="G46" s="515"/>
    </row>
    <row r="47" spans="2:7" s="420" customFormat="1" ht="10.5" x14ac:dyDescent="0.35">
      <c r="D47" s="722"/>
      <c r="E47" s="722"/>
      <c r="G47" s="427"/>
    </row>
    <row r="48" spans="2:7" ht="15.4" x14ac:dyDescent="0.45">
      <c r="B48" s="174" t="s">
        <v>43</v>
      </c>
      <c r="D48" s="170" t="s">
        <v>44</v>
      </c>
      <c r="G48" s="427"/>
    </row>
    <row r="49" spans="2:6" ht="15.4" x14ac:dyDescent="0.45">
      <c r="B49" s="181" t="s">
        <v>45</v>
      </c>
      <c r="C49" s="181"/>
      <c r="D49" s="181"/>
      <c r="E49" s="181"/>
      <c r="F49" s="181"/>
    </row>
    <row r="50" spans="2:6" ht="15.4" x14ac:dyDescent="0.45">
      <c r="B50" s="181"/>
      <c r="C50" s="181"/>
      <c r="D50" s="181"/>
      <c r="E50" s="181"/>
      <c r="F50" s="181"/>
    </row>
    <row r="51" spans="2:6" ht="15.4" x14ac:dyDescent="0.45">
      <c r="B51" s="181"/>
      <c r="C51" s="181"/>
      <c r="D51" s="181"/>
      <c r="E51" s="181"/>
      <c r="F51" s="181"/>
    </row>
    <row r="53" spans="2:6" ht="15.75" x14ac:dyDescent="0.5">
      <c r="B53" s="209" t="s">
        <v>46</v>
      </c>
    </row>
    <row r="55" spans="2:6" x14ac:dyDescent="0.45">
      <c r="B55" s="184" t="s">
        <v>47</v>
      </c>
      <c r="C55" s="184"/>
      <c r="D55" s="184"/>
      <c r="E55" s="184"/>
    </row>
    <row r="56" spans="2:6" x14ac:dyDescent="0.45">
      <c r="B56" s="184" t="s">
        <v>826</v>
      </c>
      <c r="C56" s="184"/>
      <c r="D56" s="184"/>
      <c r="E56" s="184"/>
    </row>
    <row r="57" spans="2:6" x14ac:dyDescent="0.45">
      <c r="B57" s="184" t="s">
        <v>827</v>
      </c>
      <c r="C57" s="184"/>
      <c r="D57" s="184"/>
      <c r="E57" s="184"/>
    </row>
    <row r="58" spans="2:6" ht="14.65" thickBot="1" x14ac:dyDescent="0.5"/>
    <row r="59" spans="2:6" ht="14.65" thickBot="1" x14ac:dyDescent="0.5">
      <c r="B59" s="603" t="s">
        <v>50</v>
      </c>
      <c r="C59" s="603"/>
      <c r="F59" s="184"/>
    </row>
    <row r="60" spans="2:6" ht="14.65" thickBot="1" x14ac:dyDescent="0.5">
      <c r="B60" s="603" t="s">
        <v>51</v>
      </c>
      <c r="C60" s="603"/>
      <c r="F60" s="184"/>
    </row>
    <row r="61" spans="2:6" ht="14.65" thickBot="1" x14ac:dyDescent="0.5">
      <c r="B61" s="603" t="s">
        <v>52</v>
      </c>
      <c r="C61" s="603"/>
      <c r="D61" s="245" t="s">
        <v>53</v>
      </c>
      <c r="F61" s="184"/>
    </row>
    <row r="62" spans="2:6" ht="14.65" thickBot="1" x14ac:dyDescent="0.5">
      <c r="B62" s="603" t="s">
        <v>54</v>
      </c>
      <c r="C62" s="603"/>
      <c r="D62" s="245" t="s">
        <v>53</v>
      </c>
      <c r="E62" s="208"/>
    </row>
    <row r="63" spans="2:6" x14ac:dyDescent="0.45">
      <c r="D63" s="245"/>
      <c r="E63" s="208"/>
    </row>
    <row r="64" spans="2:6" x14ac:dyDescent="0.45">
      <c r="B64" s="819" t="s">
        <v>56</v>
      </c>
      <c r="C64" s="819"/>
      <c r="D64" s="819"/>
      <c r="E64" s="819"/>
    </row>
    <row r="65" spans="2:5" x14ac:dyDescent="0.45">
      <c r="B65" s="662" t="s">
        <v>825</v>
      </c>
      <c r="C65" s="84"/>
      <c r="D65" s="84"/>
      <c r="E65" s="84"/>
    </row>
    <row r="66" spans="2:5" ht="14.65" thickBot="1" x14ac:dyDescent="0.5">
      <c r="B66" s="662"/>
      <c r="C66" s="84"/>
      <c r="D66" s="84"/>
      <c r="E66" s="84"/>
    </row>
    <row r="67" spans="2:5" ht="16.149999999999999" thickBot="1" x14ac:dyDescent="0.55000000000000004">
      <c r="B67" s="663" t="s">
        <v>55</v>
      </c>
      <c r="C67" s="603"/>
    </row>
    <row r="68" spans="2:5" x14ac:dyDescent="0.45">
      <c r="B68" s="245"/>
    </row>
    <row r="69" spans="2:5" x14ac:dyDescent="0.45">
      <c r="B69" s="245"/>
    </row>
    <row r="72" spans="2:5" x14ac:dyDescent="0.45">
      <c r="C72" s="208" t="s">
        <v>58</v>
      </c>
    </row>
    <row r="73" spans="2:5" x14ac:dyDescent="0.45">
      <c r="C73" s="208" t="s">
        <v>59</v>
      </c>
    </row>
  </sheetData>
  <mergeCells count="7">
    <mergeCell ref="B64:E64"/>
    <mergeCell ref="B1:G1"/>
    <mergeCell ref="B14:D14"/>
    <mergeCell ref="B15:D15"/>
    <mergeCell ref="B13:C13"/>
    <mergeCell ref="B16:D16"/>
    <mergeCell ref="B4:C4"/>
  </mergeCells>
  <conditionalFormatting sqref="F46">
    <cfRule type="cellIs" dxfId="1" priority="1" operator="lessThan">
      <formula>0</formula>
    </cfRule>
  </conditionalFormatting>
  <pageMargins left="0.39370078740157483" right="0.39370078740157483" top="0.39370078740157483" bottom="0.39370078740157483" header="0.31496062992125984" footer="0.31496062992125984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50107-8FE1-4A40-B180-72188C3C90D4}">
  <sheetPr>
    <tabColor rgb="FFFFC000"/>
  </sheetPr>
  <dimension ref="A1:N110"/>
  <sheetViews>
    <sheetView showZeros="0" zoomScaleNormal="100" workbookViewId="0">
      <selection activeCell="N21" sqref="N21"/>
    </sheetView>
  </sheetViews>
  <sheetFormatPr defaultRowHeight="14.25" x14ac:dyDescent="0.45"/>
  <cols>
    <col min="1" max="1" width="3.86328125" customWidth="1"/>
    <col min="2" max="2" width="35.265625" customWidth="1"/>
    <col min="3" max="3" width="7.1328125" customWidth="1"/>
    <col min="4" max="4" width="7.86328125" customWidth="1"/>
    <col min="5" max="5" width="6.265625" customWidth="1"/>
    <col min="6" max="6" width="3.73046875" style="35" customWidth="1"/>
    <col min="7" max="7" width="3.3984375" customWidth="1"/>
    <col min="8" max="8" width="7.59765625" style="114" customWidth="1"/>
    <col min="9" max="9" width="4.59765625" style="124" bestFit="1" customWidth="1"/>
    <col min="10" max="10" width="8" style="411" customWidth="1"/>
  </cols>
  <sheetData>
    <row r="1" spans="1:10" ht="16.350000000000001" customHeight="1" x14ac:dyDescent="0.45">
      <c r="I1" s="833"/>
      <c r="J1" s="833"/>
    </row>
    <row r="2" spans="1:10" ht="29.85" customHeight="1" x14ac:dyDescent="1.6">
      <c r="A2" s="809" t="s">
        <v>124</v>
      </c>
      <c r="B2" s="809"/>
      <c r="C2" s="809"/>
      <c r="D2" s="809"/>
      <c r="E2" s="809"/>
      <c r="F2" s="809"/>
      <c r="G2" s="809"/>
      <c r="I2" s="834"/>
      <c r="J2" s="834"/>
    </row>
    <row r="3" spans="1:10" ht="15" customHeight="1" x14ac:dyDescent="0.55000000000000004">
      <c r="B3" s="27"/>
      <c r="C3" s="27"/>
      <c r="D3" s="27"/>
      <c r="E3" s="27"/>
      <c r="F3" s="36"/>
      <c r="G3" s="27"/>
      <c r="I3" s="275"/>
      <c r="J3" s="432"/>
    </row>
    <row r="4" spans="1:10" ht="12.75" customHeight="1" x14ac:dyDescent="0.5">
      <c r="B4" s="64" t="str">
        <f>ComfortOrder!B4</f>
        <v>Name:  …...............................................................</v>
      </c>
      <c r="C4" s="84"/>
      <c r="D4" s="915" t="str">
        <f>ComfortOrder!D4</f>
        <v>Date:  ….........................</v>
      </c>
      <c r="E4" s="915"/>
      <c r="F4" s="915"/>
      <c r="G4" s="915"/>
      <c r="H4" s="915"/>
      <c r="I4" s="835"/>
      <c r="J4" s="836"/>
    </row>
    <row r="5" spans="1:10" ht="12.75" customHeight="1" x14ac:dyDescent="0.5">
      <c r="B5" s="64"/>
      <c r="C5" s="84"/>
      <c r="D5" s="84"/>
      <c r="E5" s="87"/>
      <c r="F5" s="343"/>
      <c r="G5" s="179"/>
      <c r="H5" s="179"/>
      <c r="I5" s="166"/>
      <c r="J5" s="382"/>
    </row>
    <row r="6" spans="1:10" ht="12.75" customHeight="1" thickBot="1" x14ac:dyDescent="0.55000000000000004">
      <c r="B6" s="64"/>
      <c r="C6" s="190"/>
      <c r="D6" s="190"/>
      <c r="E6" s="87"/>
      <c r="F6" s="261" t="s">
        <v>68</v>
      </c>
      <c r="G6" s="179"/>
      <c r="H6" s="179"/>
      <c r="I6" s="166"/>
      <c r="J6" s="382"/>
    </row>
    <row r="7" spans="1:10" ht="12.95" customHeight="1" x14ac:dyDescent="0.45">
      <c r="B7" s="916" t="s">
        <v>127</v>
      </c>
      <c r="C7" s="917"/>
      <c r="D7" s="917"/>
      <c r="E7" s="917"/>
      <c r="F7" s="59" t="s">
        <v>70</v>
      </c>
      <c r="G7" s="502" t="s">
        <v>71</v>
      </c>
      <c r="H7" s="128" t="s">
        <v>72</v>
      </c>
      <c r="I7" s="118" t="s">
        <v>73</v>
      </c>
      <c r="J7" s="433" t="s">
        <v>74</v>
      </c>
    </row>
    <row r="8" spans="1:10" ht="12.95" customHeight="1" x14ac:dyDescent="0.45">
      <c r="B8" s="827" t="s">
        <v>128</v>
      </c>
      <c r="C8" s="828"/>
      <c r="D8" s="828"/>
      <c r="E8" s="828"/>
      <c r="F8" s="39" t="s">
        <v>81</v>
      </c>
      <c r="G8" s="91"/>
      <c r="H8" s="241">
        <v>735</v>
      </c>
      <c r="I8" s="119"/>
      <c r="J8" s="441">
        <f t="shared" ref="J8" si="0">SUM(H8*I8)</f>
        <v>0</v>
      </c>
    </row>
    <row r="9" spans="1:10" ht="12.95" customHeight="1" x14ac:dyDescent="0.45">
      <c r="B9" s="827" t="s">
        <v>744</v>
      </c>
      <c r="C9" s="828"/>
      <c r="D9" s="828"/>
      <c r="E9" s="828"/>
      <c r="F9" s="34"/>
      <c r="G9" s="90"/>
      <c r="H9" s="241">
        <v>595</v>
      </c>
      <c r="I9" s="119"/>
      <c r="J9" s="61">
        <f t="shared" ref="J9" si="1">SUM(H9*I9)</f>
        <v>0</v>
      </c>
    </row>
    <row r="10" spans="1:10" ht="12.95" customHeight="1" x14ac:dyDescent="0.45">
      <c r="B10" s="850" t="s">
        <v>129</v>
      </c>
      <c r="C10" s="851"/>
      <c r="D10" s="851"/>
      <c r="E10" s="852"/>
      <c r="F10" s="38"/>
      <c r="G10" s="90"/>
      <c r="H10" s="241">
        <v>245</v>
      </c>
      <c r="I10" s="119"/>
      <c r="J10" s="441">
        <f>SUM(H10*I10)</f>
        <v>0</v>
      </c>
    </row>
    <row r="11" spans="1:10" ht="12.95" customHeight="1" x14ac:dyDescent="0.45">
      <c r="B11" s="909" t="s">
        <v>873</v>
      </c>
      <c r="C11" s="910"/>
      <c r="D11" s="910"/>
      <c r="E11" s="910"/>
      <c r="F11" s="910"/>
      <c r="G11" s="910"/>
      <c r="H11" s="910"/>
      <c r="I11" s="910"/>
      <c r="J11" s="919"/>
    </row>
    <row r="12" spans="1:10" ht="12.95" customHeight="1" x14ac:dyDescent="0.45">
      <c r="B12" s="850" t="s">
        <v>125</v>
      </c>
      <c r="C12" s="851"/>
      <c r="D12" s="851"/>
      <c r="E12" s="852"/>
      <c r="F12" s="39"/>
      <c r="G12" s="91"/>
      <c r="H12" s="241">
        <v>425</v>
      </c>
      <c r="I12" s="119"/>
      <c r="J12" s="441">
        <f t="shared" ref="J12:J13" si="2">SUM(H12*I12)</f>
        <v>0</v>
      </c>
    </row>
    <row r="13" spans="1:10" ht="12.95" customHeight="1" x14ac:dyDescent="0.45">
      <c r="B13" s="827" t="s">
        <v>126</v>
      </c>
      <c r="C13" s="828"/>
      <c r="D13" s="828"/>
      <c r="E13" s="918"/>
      <c r="F13" s="39"/>
      <c r="G13" s="91"/>
      <c r="H13" s="241">
        <v>130</v>
      </c>
      <c r="I13" s="122"/>
      <c r="J13" s="441">
        <f t="shared" si="2"/>
        <v>0</v>
      </c>
    </row>
    <row r="14" spans="1:10" ht="12.95" customHeight="1" x14ac:dyDescent="0.45">
      <c r="B14" s="906" t="s">
        <v>77</v>
      </c>
      <c r="C14" s="907"/>
      <c r="D14" s="907"/>
      <c r="E14" s="908"/>
      <c r="F14" s="37"/>
      <c r="G14" s="33"/>
      <c r="H14" s="129"/>
      <c r="I14" s="120"/>
      <c r="J14" s="434"/>
    </row>
    <row r="15" spans="1:10" ht="12.95" customHeight="1" x14ac:dyDescent="0.45">
      <c r="B15" s="827" t="s">
        <v>80</v>
      </c>
      <c r="C15" s="828"/>
      <c r="D15" s="828"/>
      <c r="E15" s="828"/>
      <c r="F15" s="34" t="s">
        <v>81</v>
      </c>
      <c r="G15" s="90" t="s">
        <v>82</v>
      </c>
      <c r="H15" s="241">
        <v>295</v>
      </c>
      <c r="J15" s="441">
        <f>SUM(H15*I15)</f>
        <v>0</v>
      </c>
    </row>
    <row r="16" spans="1:10" ht="12.95" customHeight="1" x14ac:dyDescent="0.45">
      <c r="B16" s="827" t="s">
        <v>130</v>
      </c>
      <c r="C16" s="828"/>
      <c r="D16" s="828"/>
      <c r="E16" s="828"/>
      <c r="F16" s="34" t="s">
        <v>81</v>
      </c>
      <c r="G16" s="90" t="s">
        <v>131</v>
      </c>
      <c r="H16" s="241">
        <v>225</v>
      </c>
      <c r="I16" s="119"/>
      <c r="J16" s="441">
        <f>SUM(H16*I16)</f>
        <v>0</v>
      </c>
    </row>
    <row r="17" spans="2:10" ht="12.95" customHeight="1" x14ac:dyDescent="0.45">
      <c r="B17" s="853" t="s">
        <v>79</v>
      </c>
      <c r="C17" s="854"/>
      <c r="D17" s="854"/>
      <c r="E17" s="855"/>
      <c r="F17" s="444"/>
      <c r="G17" s="446"/>
      <c r="H17" s="501">
        <v>128</v>
      </c>
      <c r="I17" s="544"/>
      <c r="J17" s="441">
        <f>SUM(H17*I17)</f>
        <v>0</v>
      </c>
    </row>
    <row r="18" spans="2:10" ht="12.95" customHeight="1" x14ac:dyDescent="0.45">
      <c r="B18" s="912" t="s">
        <v>132</v>
      </c>
      <c r="C18" s="913"/>
      <c r="D18" s="913"/>
      <c r="E18" s="914"/>
      <c r="F18" s="370"/>
      <c r="G18" s="3"/>
      <c r="H18" s="131">
        <v>125</v>
      </c>
      <c r="I18" s="122"/>
      <c r="J18" s="441">
        <f>SUM(H18*I18)</f>
        <v>0</v>
      </c>
    </row>
    <row r="19" spans="2:10" ht="12.95" customHeight="1" x14ac:dyDescent="0.45">
      <c r="B19" s="77" t="s">
        <v>83</v>
      </c>
      <c r="C19" s="97" t="s">
        <v>84</v>
      </c>
      <c r="D19" s="98" t="s">
        <v>85</v>
      </c>
      <c r="E19" s="98" t="s">
        <v>86</v>
      </c>
      <c r="F19" s="76"/>
      <c r="G19" s="78"/>
      <c r="H19" s="130"/>
      <c r="I19" s="121"/>
      <c r="J19" s="435"/>
    </row>
    <row r="20" spans="2:10" ht="12.95" customHeight="1" x14ac:dyDescent="0.45">
      <c r="B20" s="368" t="s">
        <v>133</v>
      </c>
      <c r="C20" s="340"/>
      <c r="D20" s="340"/>
      <c r="E20" s="523"/>
      <c r="F20" s="34"/>
      <c r="G20" s="90"/>
      <c r="H20" s="241">
        <v>250</v>
      </c>
      <c r="I20" s="119"/>
      <c r="J20" s="441">
        <f>SUM(H20*I20)</f>
        <v>0</v>
      </c>
    </row>
    <row r="21" spans="2:10" ht="12.95" customHeight="1" x14ac:dyDescent="0.45">
      <c r="B21" s="909" t="s">
        <v>88</v>
      </c>
      <c r="C21" s="910"/>
      <c r="D21" s="910"/>
      <c r="E21" s="911"/>
      <c r="F21" s="37"/>
      <c r="G21" s="33"/>
      <c r="H21" s="129"/>
      <c r="I21" s="120"/>
      <c r="J21" s="434"/>
    </row>
    <row r="22" spans="2:10" ht="12.95" customHeight="1" x14ac:dyDescent="0.45">
      <c r="B22" s="850" t="s">
        <v>96</v>
      </c>
      <c r="C22" s="851"/>
      <c r="D22" s="851"/>
      <c r="E22" s="852"/>
      <c r="F22" s="34"/>
      <c r="G22" s="90"/>
      <c r="H22" s="241">
        <v>2800</v>
      </c>
      <c r="I22" s="119"/>
      <c r="J22" s="441">
        <f>SUM(H22*I22)</f>
        <v>0</v>
      </c>
    </row>
    <row r="23" spans="2:10" ht="12.95" customHeight="1" x14ac:dyDescent="0.45">
      <c r="B23" s="827" t="s">
        <v>90</v>
      </c>
      <c r="C23" s="828"/>
      <c r="D23" s="828"/>
      <c r="E23" s="828"/>
      <c r="F23" s="34"/>
      <c r="G23" s="90"/>
      <c r="H23" s="241">
        <v>850</v>
      </c>
      <c r="I23" s="119"/>
      <c r="J23" s="441">
        <f>SUM(H23*I23)</f>
        <v>0</v>
      </c>
    </row>
    <row r="24" spans="2:10" ht="12.95" customHeight="1" x14ac:dyDescent="0.45">
      <c r="B24" s="369" t="s">
        <v>134</v>
      </c>
      <c r="C24" s="413"/>
      <c r="D24" s="413"/>
      <c r="E24" s="414"/>
      <c r="F24" s="415"/>
      <c r="G24" s="431"/>
      <c r="H24" s="416">
        <v>500</v>
      </c>
      <c r="I24" s="417"/>
      <c r="J24" s="550"/>
    </row>
    <row r="25" spans="2:10" ht="12.95" customHeight="1" x14ac:dyDescent="0.45">
      <c r="B25" s="369" t="s">
        <v>993</v>
      </c>
      <c r="C25" s="164"/>
      <c r="D25" s="89"/>
      <c r="E25" s="90"/>
      <c r="F25" s="34"/>
      <c r="G25" s="90"/>
      <c r="H25" s="241">
        <v>1400</v>
      </c>
      <c r="I25" s="119"/>
      <c r="J25" s="441"/>
    </row>
    <row r="26" spans="2:10" ht="12.95" customHeight="1" x14ac:dyDescent="0.45">
      <c r="B26" s="369" t="s">
        <v>992</v>
      </c>
      <c r="C26" s="164"/>
      <c r="D26" s="89"/>
      <c r="E26" s="90"/>
      <c r="F26" s="34"/>
      <c r="G26" s="90"/>
      <c r="H26" s="241">
        <v>750</v>
      </c>
      <c r="I26" s="119"/>
      <c r="J26" s="441"/>
    </row>
    <row r="27" spans="2:10" ht="12.95" customHeight="1" x14ac:dyDescent="0.45">
      <c r="B27" s="369" t="s">
        <v>94</v>
      </c>
      <c r="C27" s="829" t="s">
        <v>95</v>
      </c>
      <c r="D27" s="829"/>
      <c r="E27" s="830"/>
      <c r="F27" s="34"/>
      <c r="G27" s="90"/>
      <c r="H27" s="241">
        <v>1350</v>
      </c>
      <c r="I27" s="119"/>
      <c r="J27" s="441">
        <f>SUM(H27*I27)</f>
        <v>0</v>
      </c>
    </row>
    <row r="28" spans="2:10" ht="12.95" customHeight="1" x14ac:dyDescent="0.45">
      <c r="B28" s="369" t="s">
        <v>135</v>
      </c>
      <c r="C28" s="164"/>
      <c r="D28" s="89"/>
      <c r="E28" s="90"/>
      <c r="F28" s="34"/>
      <c r="G28" s="90"/>
      <c r="H28" s="241">
        <v>480</v>
      </c>
      <c r="I28" s="119"/>
      <c r="J28" s="441"/>
    </row>
    <row r="29" spans="2:10" ht="12.95" customHeight="1" x14ac:dyDescent="0.45">
      <c r="B29" s="906" t="s">
        <v>97</v>
      </c>
      <c r="C29" s="907"/>
      <c r="D29" s="907"/>
      <c r="E29" s="908"/>
      <c r="F29" s="37"/>
      <c r="G29" s="33"/>
      <c r="H29" s="129"/>
      <c r="I29" s="123"/>
      <c r="J29" s="434"/>
    </row>
    <row r="30" spans="2:10" ht="12.95" customHeight="1" x14ac:dyDescent="0.45">
      <c r="B30" s="850" t="s">
        <v>136</v>
      </c>
      <c r="C30" s="851"/>
      <c r="D30" s="851"/>
      <c r="E30" s="852"/>
      <c r="F30" s="39"/>
      <c r="G30" s="91"/>
      <c r="H30" s="241">
        <v>160</v>
      </c>
      <c r="I30" s="119"/>
      <c r="J30" s="441">
        <f>SUM(H30*I30)</f>
        <v>0</v>
      </c>
    </row>
    <row r="31" spans="2:10" ht="12.95" customHeight="1" x14ac:dyDescent="0.45">
      <c r="B31" s="368" t="s">
        <v>1006</v>
      </c>
      <c r="C31" s="341"/>
      <c r="D31" s="341"/>
      <c r="E31" s="342"/>
      <c r="F31" s="34"/>
      <c r="G31" s="90"/>
      <c r="H31" s="241">
        <v>360</v>
      </c>
      <c r="I31" s="119"/>
      <c r="J31" s="441"/>
    </row>
    <row r="32" spans="2:10" ht="12.95" customHeight="1" x14ac:dyDescent="0.45">
      <c r="B32" s="850" t="s">
        <v>137</v>
      </c>
      <c r="C32" s="851"/>
      <c r="D32" s="851"/>
      <c r="E32" s="852"/>
      <c r="F32" s="34" t="s">
        <v>81</v>
      </c>
      <c r="G32" s="90"/>
      <c r="H32" s="241">
        <v>125</v>
      </c>
      <c r="I32" s="119"/>
      <c r="J32" s="441">
        <f>SUM(H32*I32)</f>
        <v>0</v>
      </c>
    </row>
    <row r="33" spans="1:10" ht="12.95" customHeight="1" x14ac:dyDescent="0.45">
      <c r="B33" s="850" t="s">
        <v>138</v>
      </c>
      <c r="C33" s="851"/>
      <c r="D33" s="851"/>
      <c r="E33" s="852"/>
      <c r="F33" s="34"/>
      <c r="G33" s="90"/>
      <c r="H33" s="241">
        <v>425</v>
      </c>
      <c r="I33" s="119"/>
      <c r="J33" s="441">
        <f t="shared" ref="J33:J35" si="3">SUM(H33*I33)</f>
        <v>0</v>
      </c>
    </row>
    <row r="34" spans="1:10" ht="12.95" customHeight="1" x14ac:dyDescent="0.45">
      <c r="B34" s="850" t="s">
        <v>139</v>
      </c>
      <c r="C34" s="851"/>
      <c r="D34" s="851"/>
      <c r="E34" s="852"/>
      <c r="F34" s="34" t="s">
        <v>81</v>
      </c>
      <c r="G34" s="90" t="s">
        <v>131</v>
      </c>
      <c r="H34" s="241">
        <v>600</v>
      </c>
      <c r="I34" s="119"/>
      <c r="J34" s="441">
        <f t="shared" si="3"/>
        <v>0</v>
      </c>
    </row>
    <row r="35" spans="1:10" ht="12.95" customHeight="1" x14ac:dyDescent="0.45">
      <c r="B35" s="850" t="s">
        <v>99</v>
      </c>
      <c r="C35" s="851"/>
      <c r="D35" s="851"/>
      <c r="E35" s="852"/>
      <c r="F35" s="388"/>
      <c r="G35" s="389"/>
      <c r="H35" s="390">
        <v>250</v>
      </c>
      <c r="I35" s="391"/>
      <c r="J35" s="441">
        <f t="shared" si="3"/>
        <v>0</v>
      </c>
    </row>
    <row r="36" spans="1:10" ht="12.95" customHeight="1" thickBot="1" x14ac:dyDescent="0.5">
      <c r="B36" s="368" t="s">
        <v>140</v>
      </c>
      <c r="C36" s="341"/>
      <c r="D36" s="341"/>
      <c r="E36" s="342"/>
      <c r="F36" s="39"/>
      <c r="G36" s="91"/>
      <c r="H36" s="241">
        <v>175</v>
      </c>
      <c r="I36" s="119"/>
      <c r="J36" s="441">
        <f>SUM(H36*I36)</f>
        <v>0</v>
      </c>
    </row>
    <row r="37" spans="1:10" ht="12.95" customHeight="1" thickBot="1" x14ac:dyDescent="0.5">
      <c r="B37" s="904" t="s">
        <v>141</v>
      </c>
      <c r="C37" s="905"/>
      <c r="D37" s="905"/>
      <c r="E37" s="905"/>
      <c r="F37" s="469"/>
      <c r="G37" s="468"/>
      <c r="H37" s="470"/>
      <c r="I37" s="471"/>
      <c r="J37" s="526">
        <f>SUM(J8:J36)</f>
        <v>0</v>
      </c>
    </row>
    <row r="38" spans="1:10" ht="12.95" customHeight="1" thickBot="1" x14ac:dyDescent="0.5">
      <c r="B38" s="902" t="s">
        <v>142</v>
      </c>
      <c r="C38" s="903"/>
      <c r="D38" s="903"/>
      <c r="E38" s="903"/>
      <c r="F38" s="903"/>
      <c r="G38" s="903"/>
      <c r="H38" s="903"/>
      <c r="I38" s="903"/>
      <c r="J38" s="525">
        <f>SUM(J66)</f>
        <v>0</v>
      </c>
    </row>
    <row r="39" spans="1:10" ht="12.95" customHeight="1" thickBot="1" x14ac:dyDescent="0.5">
      <c r="B39" s="200" t="s">
        <v>143</v>
      </c>
      <c r="C39" s="201"/>
      <c r="D39" s="201"/>
      <c r="E39" s="202"/>
      <c r="F39" s="203"/>
      <c r="G39" s="204"/>
      <c r="H39" s="204"/>
      <c r="I39" s="204"/>
      <c r="J39" s="561">
        <f>SUM(J84)</f>
        <v>0</v>
      </c>
    </row>
    <row r="40" spans="1:10" ht="16.350000000000001" customHeight="1" thickBot="1" x14ac:dyDescent="0.5">
      <c r="F40"/>
      <c r="H40"/>
      <c r="I40"/>
    </row>
    <row r="41" spans="1:10" ht="16.350000000000001" customHeight="1" thickBot="1" x14ac:dyDescent="0.55000000000000004">
      <c r="B41" s="880" t="s">
        <v>108</v>
      </c>
      <c r="C41" s="881"/>
      <c r="D41" s="881"/>
      <c r="E41" s="881"/>
      <c r="F41" s="881"/>
      <c r="G41" s="881"/>
      <c r="H41" s="881"/>
      <c r="I41" s="881"/>
      <c r="J41" s="472">
        <f>SUM(J36:J38)</f>
        <v>0</v>
      </c>
    </row>
    <row r="42" spans="1:10" ht="16.350000000000001" customHeight="1" x14ac:dyDescent="0.5">
      <c r="B42" s="155"/>
      <c r="C42" s="42"/>
      <c r="D42" s="42"/>
      <c r="E42" s="42"/>
      <c r="F42" s="156"/>
      <c r="G42" s="42"/>
      <c r="H42" s="157"/>
      <c r="I42" s="158"/>
      <c r="J42" s="436"/>
    </row>
    <row r="43" spans="1:10" ht="16.350000000000001" customHeight="1" x14ac:dyDescent="0.5">
      <c r="A43" s="185" t="s">
        <v>81</v>
      </c>
      <c r="B43" s="184" t="s">
        <v>109</v>
      </c>
      <c r="C43" s="42"/>
      <c r="D43" s="184" t="s">
        <v>131</v>
      </c>
      <c r="E43" s="186" t="s">
        <v>144</v>
      </c>
      <c r="F43" s="156"/>
      <c r="G43" s="42"/>
      <c r="H43" s="157"/>
      <c r="I43" s="158"/>
      <c r="J43" s="436"/>
    </row>
    <row r="44" spans="1:10" ht="16.350000000000001" customHeight="1" x14ac:dyDescent="0.5">
      <c r="A44" s="184" t="s">
        <v>71</v>
      </c>
      <c r="B44" s="184" t="s">
        <v>110</v>
      </c>
      <c r="C44" s="42"/>
      <c r="D44" s="184" t="s">
        <v>82</v>
      </c>
      <c r="E44" s="186" t="s">
        <v>145</v>
      </c>
      <c r="F44" s="156"/>
      <c r="G44" s="42"/>
      <c r="H44" s="157"/>
      <c r="I44" s="158"/>
      <c r="J44" s="436"/>
    </row>
    <row r="45" spans="1:10" ht="15.95" customHeight="1" x14ac:dyDescent="0.5">
      <c r="C45" s="42"/>
      <c r="D45" s="42"/>
      <c r="E45" s="42"/>
      <c r="F45" s="156"/>
      <c r="G45" s="42"/>
      <c r="H45" s="157"/>
      <c r="I45" s="158"/>
      <c r="J45" s="436"/>
    </row>
    <row r="46" spans="1:10" ht="15.95" customHeight="1" x14ac:dyDescent="0.5">
      <c r="A46" s="260" t="s">
        <v>146</v>
      </c>
      <c r="B46" s="319" t="s">
        <v>147</v>
      </c>
      <c r="C46" s="320"/>
      <c r="D46" s="320"/>
      <c r="E46" s="320"/>
      <c r="F46" s="156"/>
      <c r="G46" s="42"/>
      <c r="H46" s="157"/>
      <c r="I46" s="158"/>
      <c r="J46" s="436"/>
    </row>
    <row r="47" spans="1:10" ht="2.1" customHeight="1" x14ac:dyDescent="0.5">
      <c r="B47" s="319" t="s">
        <v>148</v>
      </c>
      <c r="C47" s="320"/>
      <c r="D47" s="84"/>
      <c r="E47" s="84"/>
      <c r="F47" s="156"/>
      <c r="G47" s="42"/>
      <c r="H47" s="157"/>
      <c r="I47" s="158"/>
      <c r="J47" s="436"/>
    </row>
    <row r="48" spans="1:10" ht="11.1" hidden="1" customHeight="1" thickBot="1" x14ac:dyDescent="0.55000000000000004">
      <c r="F48" s="156"/>
      <c r="G48" s="42"/>
      <c r="H48" s="157"/>
      <c r="I48" s="158"/>
      <c r="J48" s="436"/>
    </row>
    <row r="49" spans="2:10" ht="11.1" customHeight="1" x14ac:dyDescent="0.5">
      <c r="F49" s="156"/>
      <c r="G49" s="42"/>
      <c r="H49" s="157"/>
      <c r="I49" s="158"/>
      <c r="J49" s="436"/>
    </row>
    <row r="50" spans="2:10" ht="11.1" customHeight="1" x14ac:dyDescent="0.5">
      <c r="F50" s="156"/>
      <c r="G50" s="42"/>
      <c r="H50" s="157"/>
      <c r="I50" s="158"/>
      <c r="J50" s="436"/>
    </row>
    <row r="51" spans="2:10" ht="11.1" customHeight="1" x14ac:dyDescent="0.5">
      <c r="F51" s="156"/>
      <c r="G51" s="42"/>
      <c r="H51" s="157"/>
      <c r="I51" s="158"/>
      <c r="J51" s="436"/>
    </row>
    <row r="52" spans="2:10" ht="11.1" customHeight="1" x14ac:dyDescent="0.5">
      <c r="F52" s="156"/>
      <c r="G52" s="42"/>
      <c r="H52" s="157"/>
      <c r="I52" s="158"/>
      <c r="J52" s="436"/>
    </row>
    <row r="53" spans="2:10" ht="11.1" customHeight="1" x14ac:dyDescent="0.5">
      <c r="F53" s="156"/>
      <c r="G53" s="42"/>
      <c r="H53" s="157"/>
      <c r="I53" s="158"/>
      <c r="J53" s="436"/>
    </row>
    <row r="54" spans="2:10" ht="11.1" customHeight="1" x14ac:dyDescent="0.5">
      <c r="F54" s="156"/>
      <c r="G54" s="42"/>
      <c r="H54" s="157"/>
      <c r="I54" s="158"/>
      <c r="J54" s="436"/>
    </row>
    <row r="55" spans="2:10" ht="11.1" customHeight="1" x14ac:dyDescent="0.5">
      <c r="F55" s="156"/>
      <c r="G55" s="42"/>
      <c r="H55" s="157"/>
      <c r="I55" s="158"/>
      <c r="J55" s="436"/>
    </row>
    <row r="56" spans="2:10" ht="4.5" customHeight="1" x14ac:dyDescent="0.45">
      <c r="F56" s="156"/>
      <c r="G56" s="42"/>
      <c r="H56" s="157"/>
      <c r="I56" s="158"/>
      <c r="J56" s="437"/>
    </row>
    <row r="57" spans="2:10" ht="29.25" customHeight="1" x14ac:dyDescent="0.65">
      <c r="B57" s="399" t="s">
        <v>149</v>
      </c>
      <c r="C57" s="399"/>
      <c r="D57" s="399"/>
      <c r="E57" s="400"/>
      <c r="F57" s="36"/>
      <c r="G57" s="27"/>
      <c r="J57" s="438"/>
    </row>
    <row r="58" spans="2:10" ht="12.75" customHeight="1" x14ac:dyDescent="0.65">
      <c r="B58" s="399"/>
      <c r="C58" s="399"/>
      <c r="D58" s="399"/>
      <c r="E58" s="400"/>
      <c r="F58" s="36"/>
      <c r="G58" s="27"/>
    </row>
    <row r="59" spans="2:10" ht="12.75" customHeight="1" x14ac:dyDescent="0.45">
      <c r="B59" s="84" t="str">
        <f>ComfortOrder!B4</f>
        <v>Name:  …...............................................................</v>
      </c>
      <c r="F59" s="896"/>
      <c r="G59" s="896"/>
      <c r="H59" s="896"/>
    </row>
    <row r="60" spans="2:10" ht="12.75" customHeight="1" thickBot="1" x14ac:dyDescent="0.5">
      <c r="C60" s="84"/>
    </row>
    <row r="61" spans="2:10" ht="12.75" customHeight="1" thickBot="1" x14ac:dyDescent="0.5">
      <c r="B61" s="537" t="s">
        <v>150</v>
      </c>
      <c r="C61" s="538"/>
      <c r="D61" s="538"/>
      <c r="E61" s="538"/>
      <c r="F61" s="538"/>
      <c r="G61" s="538"/>
      <c r="H61" s="539" t="s">
        <v>123</v>
      </c>
      <c r="I61" s="539" t="s">
        <v>151</v>
      </c>
      <c r="J61" s="540" t="s">
        <v>74</v>
      </c>
    </row>
    <row r="62" spans="2:10" ht="12.75" customHeight="1" x14ac:dyDescent="0.45">
      <c r="B62" s="890"/>
      <c r="C62" s="891"/>
      <c r="D62" s="891"/>
      <c r="E62" s="891"/>
      <c r="F62" s="891"/>
      <c r="G62" s="892"/>
      <c r="H62" s="541"/>
      <c r="I62" s="542"/>
      <c r="J62" s="441">
        <f>SUM(H62*I62)</f>
        <v>0</v>
      </c>
    </row>
    <row r="63" spans="2:10" ht="12.75" customHeight="1" x14ac:dyDescent="0.45">
      <c r="B63" s="893"/>
      <c r="C63" s="894"/>
      <c r="D63" s="894"/>
      <c r="E63" s="894"/>
      <c r="F63" s="894"/>
      <c r="G63" s="895"/>
      <c r="H63" s="197"/>
      <c r="I63" s="528"/>
      <c r="J63" s="441">
        <f>SUM(H63*I63)</f>
        <v>0</v>
      </c>
    </row>
    <row r="64" spans="2:10" ht="12.75" customHeight="1" x14ac:dyDescent="0.45">
      <c r="B64" s="893"/>
      <c r="C64" s="894"/>
      <c r="D64" s="894"/>
      <c r="E64" s="894"/>
      <c r="F64" s="894"/>
      <c r="G64" s="895"/>
      <c r="H64" s="527"/>
      <c r="I64" s="122"/>
      <c r="J64" s="441">
        <f>SUM(H64*I64)</f>
        <v>0</v>
      </c>
    </row>
    <row r="65" spans="1:10" ht="12.75" customHeight="1" thickBot="1" x14ac:dyDescent="0.5">
      <c r="B65" s="897"/>
      <c r="C65" s="898"/>
      <c r="D65" s="898"/>
      <c r="E65" s="898"/>
      <c r="F65" s="898"/>
      <c r="G65" s="899"/>
      <c r="H65" s="546"/>
      <c r="I65" s="547"/>
      <c r="J65" s="548">
        <f>SUM(H65*I65)</f>
        <v>0</v>
      </c>
    </row>
    <row r="66" spans="1:10" ht="12.95" customHeight="1" thickBot="1" x14ac:dyDescent="0.5">
      <c r="B66" s="900" t="s">
        <v>152</v>
      </c>
      <c r="C66" s="901"/>
      <c r="D66" s="901"/>
      <c r="E66" s="901"/>
      <c r="F66" s="901"/>
      <c r="G66" s="901"/>
      <c r="H66" s="901"/>
      <c r="I66" s="901"/>
      <c r="J66" s="545">
        <f>SUM(J62:J65)</f>
        <v>0</v>
      </c>
    </row>
    <row r="67" spans="1:10" ht="12.95" customHeight="1" thickBot="1" x14ac:dyDescent="0.5">
      <c r="B67" s="84"/>
      <c r="C67" s="84"/>
    </row>
    <row r="68" spans="1:10" ht="12.95" customHeight="1" x14ac:dyDescent="0.45">
      <c r="B68" s="364" t="s">
        <v>101</v>
      </c>
      <c r="C68" s="365"/>
      <c r="D68" s="365"/>
      <c r="E68" s="365"/>
      <c r="F68" s="366"/>
      <c r="G68" s="367"/>
      <c r="H68" s="128" t="s">
        <v>72</v>
      </c>
      <c r="I68" s="118" t="s">
        <v>73</v>
      </c>
      <c r="J68" s="433" t="s">
        <v>74</v>
      </c>
    </row>
    <row r="69" spans="1:10" ht="15" customHeight="1" x14ac:dyDescent="0.45">
      <c r="B69" s="850" t="s">
        <v>102</v>
      </c>
      <c r="C69" s="851"/>
      <c r="D69" s="851"/>
      <c r="E69" s="851"/>
      <c r="F69" s="851"/>
      <c r="G69" s="852"/>
      <c r="H69" s="241">
        <v>495</v>
      </c>
      <c r="I69" s="242"/>
      <c r="J69" s="441">
        <f>SUM(H69*I69)</f>
        <v>0</v>
      </c>
    </row>
    <row r="70" spans="1:10" ht="15" customHeight="1" x14ac:dyDescent="0.45">
      <c r="B70" s="850" t="s">
        <v>103</v>
      </c>
      <c r="C70" s="851"/>
      <c r="D70" s="851"/>
      <c r="E70" s="851"/>
      <c r="F70" s="851"/>
      <c r="G70" s="852"/>
      <c r="H70" s="241">
        <v>250</v>
      </c>
      <c r="I70" s="242"/>
      <c r="J70" s="441">
        <f>SUM(H70*I70)</f>
        <v>0</v>
      </c>
    </row>
    <row r="71" spans="1:10" ht="12.75" customHeight="1" x14ac:dyDescent="0.45">
      <c r="B71" s="850" t="s">
        <v>153</v>
      </c>
      <c r="C71" s="851"/>
      <c r="D71" s="851"/>
      <c r="E71" s="851"/>
      <c r="F71" s="851"/>
      <c r="G71" s="852"/>
      <c r="H71" s="241">
        <v>225</v>
      </c>
      <c r="I71" s="242"/>
      <c r="J71" s="441">
        <f>SUM(H71*I71)</f>
        <v>0</v>
      </c>
    </row>
    <row r="72" spans="1:10" ht="12.75" customHeight="1" thickBot="1" x14ac:dyDescent="0.5">
      <c r="B72" s="887" t="s">
        <v>874</v>
      </c>
      <c r="C72" s="888"/>
      <c r="D72" s="888"/>
      <c r="E72" s="888"/>
      <c r="F72" s="888"/>
      <c r="G72" s="889"/>
      <c r="H72" s="549">
        <v>350</v>
      </c>
      <c r="I72" s="265"/>
      <c r="J72" s="548">
        <f>SUM(H72*I72)</f>
        <v>0</v>
      </c>
    </row>
    <row r="73" spans="1:10" ht="12.95" customHeight="1" x14ac:dyDescent="0.45"/>
    <row r="74" spans="1:10" ht="12.95" customHeight="1" thickBot="1" x14ac:dyDescent="0.5">
      <c r="F74" s="56"/>
      <c r="G74" s="32"/>
    </row>
    <row r="75" spans="1:10" ht="12.95" customHeight="1" thickTop="1" thickBot="1" x14ac:dyDescent="0.5">
      <c r="A75" s="168"/>
      <c r="B75" s="498" t="s">
        <v>154</v>
      </c>
      <c r="C75" s="499"/>
      <c r="D75" s="499"/>
      <c r="E75" s="499"/>
      <c r="F75" s="499"/>
      <c r="G75" s="499"/>
      <c r="H75" s="499"/>
      <c r="I75" s="499"/>
      <c r="J75" s="500"/>
    </row>
    <row r="76" spans="1:10" ht="12.95" customHeight="1" x14ac:dyDescent="0.45">
      <c r="B76" s="248" t="s">
        <v>155</v>
      </c>
      <c r="C76" s="249"/>
      <c r="D76" s="250">
        <v>1</v>
      </c>
      <c r="E76" s="250">
        <v>2</v>
      </c>
      <c r="F76" s="250">
        <v>3</v>
      </c>
      <c r="G76" s="250">
        <v>4</v>
      </c>
      <c r="H76" s="251"/>
      <c r="I76" s="252"/>
      <c r="J76" s="439"/>
    </row>
    <row r="77" spans="1:10" ht="12.95" customHeight="1" x14ac:dyDescent="0.45">
      <c r="B77" s="238" t="s">
        <v>156</v>
      </c>
      <c r="C77" s="3"/>
      <c r="D77" s="85"/>
      <c r="E77" s="85">
        <v>1</v>
      </c>
      <c r="F77" s="85">
        <v>2</v>
      </c>
      <c r="G77" s="85"/>
      <c r="H77" s="131">
        <v>320</v>
      </c>
      <c r="I77" s="284"/>
      <c r="J77" s="493"/>
    </row>
    <row r="78" spans="1:10" ht="15" customHeight="1" x14ac:dyDescent="0.45">
      <c r="B78" s="486" t="s">
        <v>157</v>
      </c>
      <c r="C78" s="139"/>
      <c r="D78" s="141"/>
      <c r="E78" s="141"/>
      <c r="F78" s="141"/>
      <c r="G78" s="141"/>
      <c r="H78" s="283">
        <v>38</v>
      </c>
      <c r="I78" s="284"/>
      <c r="J78" s="493">
        <f t="shared" ref="J78:J82" si="4">SUM(H78*I78)</f>
        <v>0</v>
      </c>
    </row>
    <row r="79" spans="1:10" ht="15.75" customHeight="1" thickBot="1" x14ac:dyDescent="0.5">
      <c r="B79" s="281" t="s">
        <v>158</v>
      </c>
      <c r="C79" s="282"/>
      <c r="D79" s="141"/>
      <c r="E79" s="141"/>
      <c r="F79" s="141"/>
      <c r="G79" s="141"/>
      <c r="H79" s="283">
        <v>290</v>
      </c>
      <c r="I79" s="284"/>
      <c r="J79" s="493">
        <f t="shared" si="4"/>
        <v>0</v>
      </c>
    </row>
    <row r="80" spans="1:10" ht="14.25" customHeight="1" thickBot="1" x14ac:dyDescent="0.5">
      <c r="A80" s="83"/>
      <c r="B80" s="799" t="s">
        <v>159</v>
      </c>
      <c r="C80" s="800" t="s">
        <v>160</v>
      </c>
      <c r="D80" s="800">
        <v>1</v>
      </c>
      <c r="E80" s="800">
        <v>2</v>
      </c>
      <c r="F80" s="800">
        <v>3</v>
      </c>
      <c r="G80" s="800">
        <v>4</v>
      </c>
      <c r="H80" s="801"/>
      <c r="I80" s="802"/>
      <c r="J80" s="803"/>
    </row>
    <row r="81" spans="1:14" ht="14.25" customHeight="1" x14ac:dyDescent="0.45">
      <c r="B81" s="529" t="s">
        <v>161</v>
      </c>
      <c r="C81" s="530"/>
      <c r="D81" s="531"/>
      <c r="E81" s="532"/>
      <c r="F81" s="533"/>
      <c r="G81" s="534"/>
      <c r="H81" s="535">
        <v>180</v>
      </c>
      <c r="I81" s="536"/>
      <c r="J81" s="804">
        <f t="shared" si="4"/>
        <v>0</v>
      </c>
    </row>
    <row r="82" spans="1:14" ht="15.75" customHeight="1" thickBot="1" x14ac:dyDescent="0.5">
      <c r="B82" s="882" t="s">
        <v>162</v>
      </c>
      <c r="C82" s="883"/>
      <c r="D82" s="883"/>
      <c r="E82" s="883"/>
      <c r="F82" s="883"/>
      <c r="G82" s="883"/>
      <c r="H82" s="683">
        <v>150</v>
      </c>
      <c r="I82" s="265"/>
      <c r="J82" s="805">
        <f t="shared" si="4"/>
        <v>0</v>
      </c>
    </row>
    <row r="83" spans="1:14" ht="18" customHeight="1" thickBot="1" x14ac:dyDescent="0.5"/>
    <row r="84" spans="1:14" ht="12.95" customHeight="1" thickTop="1" thickBot="1" x14ac:dyDescent="0.55000000000000004">
      <c r="B84" s="884" t="s">
        <v>163</v>
      </c>
      <c r="C84" s="885"/>
      <c r="D84" s="885"/>
      <c r="E84" s="885"/>
      <c r="F84" s="885"/>
      <c r="G84" s="885"/>
      <c r="H84" s="198"/>
      <c r="I84" s="199"/>
      <c r="J84" s="675">
        <f>SUM(J69:J82)</f>
        <v>0</v>
      </c>
    </row>
    <row r="85" spans="1:14" ht="12.95" customHeight="1" thickTop="1" x14ac:dyDescent="0.45">
      <c r="B85" s="836" t="s">
        <v>7</v>
      </c>
      <c r="C85" s="836"/>
      <c r="D85" s="836"/>
      <c r="E85" s="836"/>
    </row>
    <row r="86" spans="1:14" ht="12.95" customHeight="1" x14ac:dyDescent="0.45">
      <c r="B86" s="886" t="s">
        <v>164</v>
      </c>
      <c r="C86" s="886"/>
      <c r="D86" s="886"/>
      <c r="E86" s="886"/>
      <c r="F86" s="41"/>
      <c r="G86" s="30"/>
    </row>
    <row r="87" spans="1:14" ht="12.95" customHeight="1" x14ac:dyDescent="0.5">
      <c r="B87" s="839"/>
      <c r="C87" s="839"/>
      <c r="D87" s="839"/>
      <c r="E87" s="839"/>
      <c r="F87" s="40"/>
      <c r="G87" s="8"/>
    </row>
    <row r="88" spans="1:14" s="9" customFormat="1" ht="12.95" customHeight="1" x14ac:dyDescent="0.5">
      <c r="A88"/>
      <c r="B88" s="877"/>
      <c r="C88" s="877"/>
      <c r="D88" s="877"/>
      <c r="E88" s="877"/>
      <c r="F88" s="40"/>
      <c r="G88" s="8"/>
      <c r="H88" s="114"/>
      <c r="I88" s="124"/>
      <c r="J88" s="411"/>
      <c r="K88"/>
      <c r="L88"/>
      <c r="M88"/>
      <c r="N88"/>
    </row>
    <row r="89" spans="1:14" s="9" customFormat="1" ht="12.95" customHeight="1" x14ac:dyDescent="0.5">
      <c r="A89"/>
      <c r="B89" s="839"/>
      <c r="C89" s="839"/>
      <c r="D89" s="839"/>
      <c r="E89" s="839"/>
      <c r="F89" s="40"/>
      <c r="G89" s="8"/>
      <c r="H89" s="114"/>
      <c r="I89" s="124"/>
      <c r="J89" s="411"/>
      <c r="K89"/>
      <c r="L89"/>
      <c r="M89"/>
      <c r="N89"/>
    </row>
    <row r="90" spans="1:14" s="9" customFormat="1" ht="14.1" customHeight="1" x14ac:dyDescent="0.5">
      <c r="A90"/>
      <c r="B90" s="839"/>
      <c r="C90" s="839"/>
      <c r="D90" s="839"/>
      <c r="E90" s="839"/>
      <c r="F90" s="40"/>
      <c r="G90" s="8"/>
      <c r="H90" s="114"/>
      <c r="I90" s="124"/>
      <c r="J90" s="440"/>
      <c r="K90"/>
      <c r="L90"/>
      <c r="M90"/>
      <c r="N90"/>
    </row>
    <row r="91" spans="1:14" ht="12.95" customHeight="1" x14ac:dyDescent="0.5">
      <c r="A91" s="9"/>
      <c r="B91" s="839"/>
      <c r="C91" s="839"/>
      <c r="D91" s="839"/>
      <c r="E91" s="839"/>
      <c r="F91" s="40"/>
      <c r="G91" s="8"/>
      <c r="H91" s="132"/>
      <c r="I91" s="127"/>
      <c r="J91" s="440"/>
    </row>
    <row r="92" spans="1:14" ht="12.95" customHeight="1" x14ac:dyDescent="0.5">
      <c r="A92" s="9"/>
      <c r="B92" s="839"/>
      <c r="C92" s="839"/>
      <c r="D92" s="839"/>
      <c r="E92" s="839"/>
      <c r="F92" s="40"/>
      <c r="G92" s="8"/>
      <c r="H92" s="132"/>
      <c r="I92" s="127"/>
      <c r="J92" s="440"/>
    </row>
    <row r="93" spans="1:14" ht="12.95" customHeight="1" x14ac:dyDescent="0.5">
      <c r="A93" s="9"/>
      <c r="C93" s="211"/>
      <c r="D93" s="211"/>
      <c r="E93" s="211"/>
      <c r="F93" s="40"/>
      <c r="G93" s="8"/>
      <c r="H93" s="132"/>
      <c r="I93" s="127"/>
    </row>
    <row r="94" spans="1:14" ht="12.95" customHeight="1" x14ac:dyDescent="0.5">
      <c r="A94" s="9"/>
      <c r="C94" s="211"/>
      <c r="D94" s="211"/>
      <c r="E94" s="211"/>
      <c r="F94" s="40"/>
      <c r="G94" s="8"/>
      <c r="H94" s="132"/>
      <c r="I94" s="127"/>
    </row>
    <row r="95" spans="1:14" ht="17.25" customHeight="1" thickBot="1" x14ac:dyDescent="0.5">
      <c r="A95" s="879" t="str">
        <f>ComfortOrder!B4</f>
        <v>Name:  …...............................................................</v>
      </c>
      <c r="B95" s="879"/>
      <c r="C95" s="878"/>
      <c r="D95" s="878"/>
      <c r="E95" s="43"/>
    </row>
    <row r="96" spans="1:14" ht="12.95" customHeight="1" x14ac:dyDescent="0.45">
      <c r="A96" s="586" t="s">
        <v>114</v>
      </c>
      <c r="B96" s="590"/>
      <c r="C96" s="42"/>
      <c r="D96" s="43"/>
      <c r="E96" s="43"/>
      <c r="H96" s="411"/>
      <c r="I96"/>
      <c r="J96"/>
    </row>
    <row r="97" spans="1:10" ht="12.95" customHeight="1" x14ac:dyDescent="0.45">
      <c r="A97" s="587"/>
      <c r="B97" s="591" t="s">
        <v>115</v>
      </c>
      <c r="C97" s="266">
        <v>0</v>
      </c>
      <c r="D97" s="43"/>
      <c r="E97" s="43"/>
    </row>
    <row r="98" spans="1:10" ht="12.95" customHeight="1" x14ac:dyDescent="0.45">
      <c r="A98" s="587"/>
      <c r="B98" s="591" t="s">
        <v>116</v>
      </c>
      <c r="C98" s="266"/>
      <c r="D98" s="43"/>
      <c r="E98" s="43"/>
    </row>
    <row r="99" spans="1:10" ht="12.95" customHeight="1" x14ac:dyDescent="0.45">
      <c r="A99" s="587"/>
      <c r="B99" s="591" t="s">
        <v>117</v>
      </c>
      <c r="C99" s="266"/>
      <c r="D99" s="43"/>
      <c r="E99" s="43"/>
    </row>
    <row r="100" spans="1:10" ht="12.95" customHeight="1" x14ac:dyDescent="0.45">
      <c r="A100" s="587"/>
      <c r="B100" s="591" t="s">
        <v>118</v>
      </c>
      <c r="C100" s="266"/>
      <c r="D100" s="43"/>
    </row>
    <row r="101" spans="1:10" ht="12.95" customHeight="1" x14ac:dyDescent="0.45">
      <c r="A101" s="587">
        <v>0</v>
      </c>
      <c r="B101" s="591" t="s">
        <v>119</v>
      </c>
      <c r="C101" s="266"/>
    </row>
    <row r="102" spans="1:10" ht="12.95" customHeight="1" x14ac:dyDescent="0.45">
      <c r="A102" s="588" t="s">
        <v>165</v>
      </c>
      <c r="B102" s="592"/>
    </row>
    <row r="103" spans="1:10" ht="12.95" customHeight="1" x14ac:dyDescent="0.45">
      <c r="A103" s="587"/>
      <c r="B103" s="592">
        <v>1850</v>
      </c>
    </row>
    <row r="104" spans="1:10" ht="12.95" customHeight="1" x14ac:dyDescent="0.45">
      <c r="A104" s="606"/>
      <c r="B104" s="592">
        <v>1900</v>
      </c>
    </row>
    <row r="105" spans="1:10" ht="12.95" customHeight="1" x14ac:dyDescent="0.45">
      <c r="A105" s="606"/>
      <c r="B105" s="592">
        <v>1975</v>
      </c>
    </row>
    <row r="106" spans="1:10" ht="12.95" customHeight="1" x14ac:dyDescent="0.45">
      <c r="A106" s="587">
        <v>0</v>
      </c>
      <c r="B106" s="593" t="s">
        <v>166</v>
      </c>
      <c r="D106" s="99"/>
    </row>
    <row r="107" spans="1:10" ht="12.95" customHeight="1" thickBot="1" x14ac:dyDescent="0.5">
      <c r="A107" s="589">
        <v>1</v>
      </c>
      <c r="B107" s="594" t="s">
        <v>105</v>
      </c>
      <c r="J107"/>
    </row>
    <row r="108" spans="1:10" ht="15.75" x14ac:dyDescent="0.5">
      <c r="B108" s="644" t="str">
        <f>ComfortOrder!B12</f>
        <v>Model:</v>
      </c>
      <c r="F108"/>
      <c r="H108"/>
      <c r="I108"/>
      <c r="J108"/>
    </row>
    <row r="109" spans="1:10" x14ac:dyDescent="0.45">
      <c r="F109"/>
      <c r="H109"/>
      <c r="I109"/>
      <c r="J109"/>
    </row>
    <row r="110" spans="1:10" x14ac:dyDescent="0.45">
      <c r="F110"/>
      <c r="H110"/>
      <c r="I110"/>
    </row>
  </sheetData>
  <mergeCells count="52">
    <mergeCell ref="B14:E14"/>
    <mergeCell ref="B18:E18"/>
    <mergeCell ref="B10:E10"/>
    <mergeCell ref="I1:J1"/>
    <mergeCell ref="A2:G2"/>
    <mergeCell ref="I2:J2"/>
    <mergeCell ref="I4:J4"/>
    <mergeCell ref="D4:H4"/>
    <mergeCell ref="B7:E7"/>
    <mergeCell ref="B12:E12"/>
    <mergeCell ref="B13:E13"/>
    <mergeCell ref="B8:E8"/>
    <mergeCell ref="B11:J11"/>
    <mergeCell ref="B9:E9"/>
    <mergeCell ref="B23:E23"/>
    <mergeCell ref="B15:E15"/>
    <mergeCell ref="B16:E16"/>
    <mergeCell ref="B17:E17"/>
    <mergeCell ref="B70:G70"/>
    <mergeCell ref="B38:I38"/>
    <mergeCell ref="B34:E34"/>
    <mergeCell ref="B37:E37"/>
    <mergeCell ref="B22:E22"/>
    <mergeCell ref="B29:E29"/>
    <mergeCell ref="B30:E30"/>
    <mergeCell ref="B32:E32"/>
    <mergeCell ref="B33:E33"/>
    <mergeCell ref="C27:E27"/>
    <mergeCell ref="B21:E21"/>
    <mergeCell ref="B35:E35"/>
    <mergeCell ref="B41:I41"/>
    <mergeCell ref="B82:G82"/>
    <mergeCell ref="B84:G84"/>
    <mergeCell ref="B85:E85"/>
    <mergeCell ref="B86:E86"/>
    <mergeCell ref="B69:G69"/>
    <mergeCell ref="B72:G72"/>
    <mergeCell ref="B62:G62"/>
    <mergeCell ref="B63:G63"/>
    <mergeCell ref="B64:G64"/>
    <mergeCell ref="F59:H59"/>
    <mergeCell ref="B65:G65"/>
    <mergeCell ref="B66:I66"/>
    <mergeCell ref="B71:G71"/>
    <mergeCell ref="B89:E89"/>
    <mergeCell ref="B87:E87"/>
    <mergeCell ref="B88:E88"/>
    <mergeCell ref="C95:D95"/>
    <mergeCell ref="A95:B95"/>
    <mergeCell ref="B90:E90"/>
    <mergeCell ref="B91:E91"/>
    <mergeCell ref="B92:E92"/>
  </mergeCells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D8C37-4CFE-4F12-A0CD-C68A78C64D14}">
  <dimension ref="A1:H91"/>
  <sheetViews>
    <sheetView zoomScaleNormal="100" workbookViewId="0">
      <selection activeCell="D44" sqref="D44"/>
    </sheetView>
  </sheetViews>
  <sheetFormatPr defaultRowHeight="14.25" x14ac:dyDescent="0.45"/>
  <cols>
    <col min="1" max="1" width="26.73046875" bestFit="1" customWidth="1"/>
    <col min="2" max="2" width="7.1328125" style="99" customWidth="1"/>
    <col min="3" max="3" width="6.1328125" customWidth="1"/>
    <col min="4" max="4" width="26.73046875" bestFit="1" customWidth="1"/>
    <col min="5" max="5" width="6.3984375" style="99" customWidth="1"/>
    <col min="6" max="6" width="6.59765625" customWidth="1"/>
  </cols>
  <sheetData>
    <row r="1" spans="1:8" ht="18.75" thickBot="1" x14ac:dyDescent="0.75">
      <c r="A1" s="108" t="s">
        <v>940</v>
      </c>
      <c r="B1" s="109"/>
      <c r="C1" s="108"/>
      <c r="D1" s="153" t="s">
        <v>941</v>
      </c>
      <c r="E1" s="109"/>
      <c r="F1" s="108"/>
    </row>
    <row r="2" spans="1:8" ht="14.65" thickBot="1" x14ac:dyDescent="0.5">
      <c r="A2" s="106" t="s">
        <v>410</v>
      </c>
      <c r="B2" s="106" t="s">
        <v>411</v>
      </c>
      <c r="C2" s="107" t="s">
        <v>412</v>
      </c>
      <c r="D2" s="106" t="s">
        <v>410</v>
      </c>
      <c r="E2" s="106" t="s">
        <v>411</v>
      </c>
      <c r="F2" s="107" t="s">
        <v>412</v>
      </c>
    </row>
    <row r="3" spans="1:8" x14ac:dyDescent="0.45">
      <c r="A3" s="150" t="s">
        <v>413</v>
      </c>
      <c r="B3" s="151"/>
      <c r="C3" s="152"/>
      <c r="D3" s="150" t="s">
        <v>414</v>
      </c>
      <c r="E3" s="151"/>
      <c r="F3" s="152"/>
    </row>
    <row r="4" spans="1:8" s="100" customFormat="1" ht="15.75" x14ac:dyDescent="0.5">
      <c r="A4" s="4" t="s">
        <v>415</v>
      </c>
      <c r="B4" s="86">
        <v>2</v>
      </c>
      <c r="C4" s="101"/>
      <c r="D4" s="4" t="s">
        <v>416</v>
      </c>
      <c r="E4" s="86">
        <v>3</v>
      </c>
      <c r="F4" s="101"/>
    </row>
    <row r="5" spans="1:8" s="100" customFormat="1" ht="15.75" x14ac:dyDescent="0.5">
      <c r="A5" s="4" t="s">
        <v>417</v>
      </c>
      <c r="B5" s="99">
        <v>2</v>
      </c>
      <c r="C5" s="101"/>
      <c r="D5" s="3" t="s">
        <v>418</v>
      </c>
      <c r="E5" s="102" t="e">
        <f>SUM(1-#REF!-#REF!)</f>
        <v>#REF!</v>
      </c>
      <c r="F5" s="101"/>
    </row>
    <row r="6" spans="1:8" s="100" customFormat="1" ht="15.75" x14ac:dyDescent="0.5">
      <c r="A6" s="3" t="s">
        <v>419</v>
      </c>
      <c r="B6" s="85">
        <v>2</v>
      </c>
      <c r="C6" s="101"/>
      <c r="D6" s="3" t="s">
        <v>420</v>
      </c>
      <c r="E6" s="85">
        <v>1</v>
      </c>
      <c r="F6" s="101"/>
      <c r="H6"/>
    </row>
    <row r="7" spans="1:8" s="100" customFormat="1" ht="15.75" x14ac:dyDescent="0.5">
      <c r="A7" s="3" t="s">
        <v>421</v>
      </c>
      <c r="B7" s="85">
        <v>1</v>
      </c>
      <c r="C7" s="101"/>
      <c r="D7" s="3" t="s">
        <v>422</v>
      </c>
      <c r="E7" s="85">
        <v>1</v>
      </c>
      <c r="F7" s="101"/>
    </row>
    <row r="8" spans="1:8" s="100" customFormat="1" ht="15.75" x14ac:dyDescent="0.5">
      <c r="A8" s="3" t="s">
        <v>423</v>
      </c>
      <c r="B8" s="85">
        <v>1</v>
      </c>
      <c r="C8" s="101"/>
      <c r="D8" s="3" t="s">
        <v>424</v>
      </c>
      <c r="E8" s="104" t="e">
        <f>SUM(1+#REF!+#REF!)</f>
        <v>#REF!</v>
      </c>
      <c r="F8" s="101"/>
    </row>
    <row r="9" spans="1:8" s="100" customFormat="1" ht="15.75" x14ac:dyDescent="0.5">
      <c r="A9" s="3" t="s">
        <v>425</v>
      </c>
      <c r="B9" s="85">
        <v>1</v>
      </c>
      <c r="C9" s="101"/>
      <c r="D9" s="3" t="s">
        <v>426</v>
      </c>
      <c r="E9" s="85" t="e">
        <f>IF(#REF!=1,"0","1")</f>
        <v>#REF!</v>
      </c>
      <c r="F9" s="101"/>
    </row>
    <row r="10" spans="1:8" s="100" customFormat="1" ht="15.75" x14ac:dyDescent="0.5">
      <c r="A10" s="3" t="s">
        <v>427</v>
      </c>
      <c r="B10" s="85">
        <v>1</v>
      </c>
      <c r="C10" s="3"/>
      <c r="D10" s="3" t="s">
        <v>428</v>
      </c>
      <c r="E10" s="85">
        <v>6</v>
      </c>
      <c r="F10" s="3"/>
    </row>
    <row r="11" spans="1:8" s="100" customFormat="1" ht="15.75" x14ac:dyDescent="0.5">
      <c r="A11" s="3" t="s">
        <v>429</v>
      </c>
      <c r="B11" s="85">
        <v>1</v>
      </c>
      <c r="C11" s="3"/>
      <c r="D11" s="3" t="s">
        <v>430</v>
      </c>
      <c r="E11" s="85">
        <v>2</v>
      </c>
      <c r="F11" s="3"/>
    </row>
    <row r="12" spans="1:8" s="100" customFormat="1" ht="15.75" x14ac:dyDescent="0.5">
      <c r="A12" s="3" t="s">
        <v>431</v>
      </c>
      <c r="B12" s="85">
        <v>4</v>
      </c>
      <c r="C12" s="3"/>
      <c r="D12" s="3" t="s">
        <v>432</v>
      </c>
      <c r="E12" s="85">
        <v>1</v>
      </c>
      <c r="F12" s="3"/>
    </row>
    <row r="13" spans="1:8" s="100" customFormat="1" ht="15.75" x14ac:dyDescent="0.5">
      <c r="A13" s="3" t="s">
        <v>433</v>
      </c>
      <c r="B13" s="85">
        <v>2</v>
      </c>
      <c r="C13" s="3"/>
      <c r="D13" s="3" t="s">
        <v>434</v>
      </c>
      <c r="E13" s="85">
        <v>1</v>
      </c>
      <c r="F13" s="3"/>
    </row>
    <row r="14" spans="1:8" s="100" customFormat="1" ht="15.75" x14ac:dyDescent="0.5">
      <c r="A14" s="3" t="s">
        <v>435</v>
      </c>
      <c r="B14" s="85">
        <v>4</v>
      </c>
      <c r="C14" s="3"/>
      <c r="D14" s="3" t="s">
        <v>436</v>
      </c>
      <c r="E14" s="85">
        <v>2</v>
      </c>
      <c r="F14" s="3"/>
    </row>
    <row r="15" spans="1:8" s="100" customFormat="1" ht="15.75" x14ac:dyDescent="0.5">
      <c r="A15" s="3" t="s">
        <v>437</v>
      </c>
      <c r="B15" s="85">
        <v>4</v>
      </c>
      <c r="C15" s="3"/>
      <c r="D15" s="3" t="s">
        <v>438</v>
      </c>
      <c r="E15" s="85">
        <v>1</v>
      </c>
      <c r="F15" s="3"/>
    </row>
    <row r="16" spans="1:8" s="100" customFormat="1" ht="15.75" x14ac:dyDescent="0.5">
      <c r="A16" s="3" t="s">
        <v>439</v>
      </c>
      <c r="B16" s="85">
        <v>4</v>
      </c>
      <c r="C16" s="3"/>
      <c r="D16" s="3" t="s">
        <v>440</v>
      </c>
      <c r="E16" s="85">
        <v>2</v>
      </c>
      <c r="F16" s="3"/>
    </row>
    <row r="17" spans="1:8" s="100" customFormat="1" ht="15.75" x14ac:dyDescent="0.5">
      <c r="A17" s="3" t="s">
        <v>441</v>
      </c>
      <c r="B17" s="104" t="e">
        <f>SUM(4+#REF!*4+#REF!+#REF!)</f>
        <v>#REF!</v>
      </c>
      <c r="C17" s="3"/>
      <c r="D17" s="3" t="s">
        <v>442</v>
      </c>
      <c r="E17" s="85">
        <v>1</v>
      </c>
      <c r="F17" s="3"/>
    </row>
    <row r="18" spans="1:8" s="100" customFormat="1" ht="15.75" x14ac:dyDescent="0.5">
      <c r="A18" s="3" t="s">
        <v>443</v>
      </c>
      <c r="B18" s="85">
        <v>1</v>
      </c>
      <c r="C18" s="3"/>
      <c r="D18" s="3" t="s">
        <v>444</v>
      </c>
      <c r="E18" s="85">
        <v>1</v>
      </c>
      <c r="F18" s="3"/>
    </row>
    <row r="19" spans="1:8" s="100" customFormat="1" ht="15.75" x14ac:dyDescent="0.5">
      <c r="A19" s="3" t="s">
        <v>445</v>
      </c>
      <c r="B19" s="103">
        <v>2</v>
      </c>
      <c r="C19" s="3"/>
      <c r="D19" s="139" t="s">
        <v>446</v>
      </c>
      <c r="E19" s="141">
        <v>2</v>
      </c>
      <c r="F19" s="3"/>
    </row>
    <row r="20" spans="1:8" s="100" customFormat="1" ht="15.75" x14ac:dyDescent="0.5">
      <c r="A20" s="139" t="s">
        <v>447</v>
      </c>
      <c r="B20" s="103">
        <v>2</v>
      </c>
      <c r="C20" s="3"/>
      <c r="D20" s="100" t="s">
        <v>448</v>
      </c>
      <c r="E20" s="560">
        <v>1</v>
      </c>
      <c r="F20" s="3"/>
    </row>
    <row r="21" spans="1:8" s="100" customFormat="1" ht="15.75" x14ac:dyDescent="0.5">
      <c r="A21" s="3" t="s">
        <v>449</v>
      </c>
      <c r="B21" s="85">
        <v>2</v>
      </c>
      <c r="C21" s="3"/>
      <c r="D21" s="140" t="s">
        <v>450</v>
      </c>
      <c r="E21" s="154">
        <v>10</v>
      </c>
      <c r="F21" s="140"/>
    </row>
    <row r="22" spans="1:8" s="100" customFormat="1" ht="15.75" x14ac:dyDescent="0.5">
      <c r="A22" s="3" t="s">
        <v>451</v>
      </c>
      <c r="B22" s="85">
        <v>2</v>
      </c>
      <c r="C22" s="3"/>
      <c r="D22" s="140" t="s">
        <v>452</v>
      </c>
      <c r="E22" s="154">
        <v>4</v>
      </c>
      <c r="F22" s="140"/>
    </row>
    <row r="23" spans="1:8" s="100" customFormat="1" ht="15.75" x14ac:dyDescent="0.5">
      <c r="A23" s="96" t="s">
        <v>453</v>
      </c>
      <c r="B23" s="103">
        <v>2</v>
      </c>
      <c r="C23" s="3"/>
      <c r="D23" s="140" t="s">
        <v>454</v>
      </c>
      <c r="E23" s="154">
        <v>1</v>
      </c>
      <c r="F23" s="140"/>
    </row>
    <row r="24" spans="1:8" s="100" customFormat="1" ht="15.75" x14ac:dyDescent="0.5">
      <c r="A24" s="3" t="s">
        <v>455</v>
      </c>
      <c r="B24" s="85">
        <v>2</v>
      </c>
      <c r="C24" s="3"/>
      <c r="D24" s="140" t="s">
        <v>456</v>
      </c>
      <c r="E24" s="154">
        <v>1</v>
      </c>
      <c r="F24" s="140"/>
    </row>
    <row r="25" spans="1:8" s="100" customFormat="1" ht="15.75" x14ac:dyDescent="0.5">
      <c r="A25" s="3" t="s">
        <v>457</v>
      </c>
      <c r="B25" s="85">
        <v>2</v>
      </c>
      <c r="C25" s="3"/>
      <c r="D25" s="259" t="s">
        <v>458</v>
      </c>
      <c r="E25" s="154">
        <v>1</v>
      </c>
      <c r="F25" s="140"/>
    </row>
    <row r="26" spans="1:8" s="100" customFormat="1" ht="15.75" x14ac:dyDescent="0.5">
      <c r="A26" s="228" t="s">
        <v>459</v>
      </c>
      <c r="B26" s="229">
        <v>2</v>
      </c>
      <c r="C26" s="228"/>
      <c r="D26" s="3" t="s">
        <v>460</v>
      </c>
      <c r="E26" s="85">
        <v>1</v>
      </c>
      <c r="F26" s="140"/>
    </row>
    <row r="27" spans="1:8" s="100" customFormat="1" ht="15.75" x14ac:dyDescent="0.5">
      <c r="A27" s="3" t="s">
        <v>461</v>
      </c>
      <c r="B27" s="85">
        <v>1</v>
      </c>
      <c r="C27" s="3"/>
      <c r="D27" s="3" t="s">
        <v>462</v>
      </c>
      <c r="E27" s="85">
        <v>1</v>
      </c>
      <c r="F27" s="140"/>
    </row>
    <row r="28" spans="1:8" s="100" customFormat="1" ht="15.75" x14ac:dyDescent="0.5">
      <c r="A28" s="3" t="s">
        <v>463</v>
      </c>
      <c r="B28" s="85">
        <v>2</v>
      </c>
      <c r="C28" s="3"/>
      <c r="D28" s="3" t="s">
        <v>464</v>
      </c>
      <c r="E28" s="85">
        <v>1</v>
      </c>
      <c r="F28" s="140"/>
    </row>
    <row r="29" spans="1:8" s="100" customFormat="1" ht="15.75" x14ac:dyDescent="0.5">
      <c r="A29" s="3" t="s">
        <v>465</v>
      </c>
      <c r="B29" s="85">
        <v>2</v>
      </c>
      <c r="C29" s="3"/>
      <c r="D29" s="3" t="s">
        <v>466</v>
      </c>
      <c r="E29" s="85">
        <v>1</v>
      </c>
      <c r="F29" s="140"/>
    </row>
    <row r="30" spans="1:8" s="100" customFormat="1" ht="15.75" x14ac:dyDescent="0.5">
      <c r="A30" s="3" t="s">
        <v>467</v>
      </c>
      <c r="B30" s="85">
        <v>1</v>
      </c>
      <c r="C30" s="3"/>
      <c r="D30" s="3" t="s">
        <v>468</v>
      </c>
      <c r="E30" s="85">
        <v>1</v>
      </c>
      <c r="F30" s="140"/>
      <c r="H30"/>
    </row>
    <row r="31" spans="1:8" s="100" customFormat="1" ht="15.75" x14ac:dyDescent="0.5">
      <c r="A31" s="228" t="s">
        <v>469</v>
      </c>
      <c r="B31" s="229">
        <v>4</v>
      </c>
      <c r="C31" s="230"/>
      <c r="D31" s="3" t="s">
        <v>470</v>
      </c>
      <c r="E31" s="85">
        <v>2</v>
      </c>
      <c r="F31" s="140"/>
    </row>
    <row r="32" spans="1:8" s="100" customFormat="1" ht="15.75" x14ac:dyDescent="0.5">
      <c r="A32" s="228" t="s">
        <v>471</v>
      </c>
      <c r="B32" s="229">
        <v>2</v>
      </c>
      <c r="C32" s="228"/>
      <c r="D32" s="3" t="s">
        <v>472</v>
      </c>
      <c r="E32" s="85">
        <v>1</v>
      </c>
      <c r="F32" s="140"/>
    </row>
    <row r="33" spans="1:6" s="100" customFormat="1" ht="15.75" x14ac:dyDescent="0.5">
      <c r="A33" s="228" t="s">
        <v>473</v>
      </c>
      <c r="B33" s="229">
        <v>1</v>
      </c>
      <c r="C33" s="228"/>
      <c r="D33" s="3" t="s">
        <v>474</v>
      </c>
      <c r="E33" s="85">
        <v>1</v>
      </c>
      <c r="F33" s="140"/>
    </row>
    <row r="34" spans="1:6" s="100" customFormat="1" ht="15.75" x14ac:dyDescent="0.5">
      <c r="A34" s="228" t="s">
        <v>475</v>
      </c>
      <c r="B34" s="229">
        <v>2</v>
      </c>
      <c r="C34" s="228"/>
      <c r="D34" s="3" t="s">
        <v>476</v>
      </c>
      <c r="E34" s="85">
        <v>1</v>
      </c>
      <c r="F34" s="140"/>
    </row>
    <row r="35" spans="1:6" s="100" customFormat="1" ht="15.75" x14ac:dyDescent="0.5">
      <c r="A35" s="3" t="s">
        <v>477</v>
      </c>
      <c r="B35" s="105">
        <v>1</v>
      </c>
      <c r="C35" s="3"/>
      <c r="D35" s="3" t="s">
        <v>478</v>
      </c>
      <c r="E35" s="85">
        <v>1</v>
      </c>
      <c r="F35" s="140"/>
    </row>
    <row r="36" spans="1:6" s="100" customFormat="1" ht="15.75" x14ac:dyDescent="0.5">
      <c r="A36" s="3" t="s">
        <v>479</v>
      </c>
      <c r="B36" s="85">
        <v>1</v>
      </c>
      <c r="C36" s="3"/>
      <c r="D36" s="3" t="s">
        <v>480</v>
      </c>
      <c r="E36" s="85">
        <v>1</v>
      </c>
      <c r="F36" s="140"/>
    </row>
    <row r="37" spans="1:6" s="100" customFormat="1" ht="15.75" x14ac:dyDescent="0.5">
      <c r="A37" s="3" t="s">
        <v>481</v>
      </c>
      <c r="B37" s="85">
        <v>1</v>
      </c>
      <c r="C37" s="3"/>
      <c r="D37" s="3" t="s">
        <v>482</v>
      </c>
      <c r="E37" s="85">
        <v>2</v>
      </c>
      <c r="F37" s="140"/>
    </row>
    <row r="38" spans="1:6" s="100" customFormat="1" ht="15.75" x14ac:dyDescent="0.5">
      <c r="A38" s="3" t="s">
        <v>483</v>
      </c>
      <c r="B38" s="85">
        <v>2</v>
      </c>
      <c r="C38" s="3"/>
      <c r="D38" s="3" t="s">
        <v>484</v>
      </c>
      <c r="E38" s="85">
        <v>4</v>
      </c>
      <c r="F38" s="3"/>
    </row>
    <row r="39" spans="1:6" s="100" customFormat="1" ht="15.75" x14ac:dyDescent="0.5">
      <c r="A39" s="3" t="s">
        <v>485</v>
      </c>
      <c r="B39" s="85">
        <v>2</v>
      </c>
      <c r="C39" s="3"/>
      <c r="D39" s="228" t="s">
        <v>486</v>
      </c>
      <c r="E39" s="85">
        <v>2</v>
      </c>
      <c r="F39" s="3"/>
    </row>
    <row r="40" spans="1:6" s="100" customFormat="1" ht="15.75" x14ac:dyDescent="0.5">
      <c r="A40" s="258" t="s">
        <v>487</v>
      </c>
      <c r="B40" s="85">
        <v>1</v>
      </c>
      <c r="C40" s="3"/>
      <c r="D40" s="3" t="s">
        <v>488</v>
      </c>
      <c r="E40" s="3">
        <v>1</v>
      </c>
      <c r="F40" s="3"/>
    </row>
    <row r="41" spans="1:6" s="100" customFormat="1" ht="15.75" x14ac:dyDescent="0.5">
      <c r="A41" s="3" t="s">
        <v>489</v>
      </c>
      <c r="B41" s="85">
        <v>1</v>
      </c>
      <c r="C41" s="3"/>
      <c r="D41" s="144" t="s">
        <v>490</v>
      </c>
      <c r="E41" s="145"/>
      <c r="F41" s="146"/>
    </row>
    <row r="42" spans="1:6" s="100" customFormat="1" ht="15.75" x14ac:dyDescent="0.5">
      <c r="A42" s="3" t="s">
        <v>491</v>
      </c>
      <c r="B42" s="85">
        <v>1</v>
      </c>
      <c r="C42" s="3"/>
      <c r="D42" s="228" t="s">
        <v>492</v>
      </c>
      <c r="E42" s="229">
        <v>2</v>
      </c>
      <c r="F42" s="228"/>
    </row>
    <row r="43" spans="1:6" s="100" customFormat="1" ht="15.75" x14ac:dyDescent="0.5">
      <c r="A43" s="3" t="s">
        <v>493</v>
      </c>
      <c r="B43" s="85">
        <v>1</v>
      </c>
      <c r="C43" s="3"/>
      <c r="D43" s="228" t="s">
        <v>494</v>
      </c>
      <c r="E43" s="104" t="e">
        <f>SUM(2-#REF!)</f>
        <v>#REF!</v>
      </c>
      <c r="F43" s="3"/>
    </row>
    <row r="44" spans="1:6" s="100" customFormat="1" ht="15.75" x14ac:dyDescent="0.5">
      <c r="A44" s="3" t="s">
        <v>495</v>
      </c>
      <c r="B44" s="85">
        <v>1</v>
      </c>
      <c r="C44" s="3"/>
      <c r="D44" s="228" t="s">
        <v>496</v>
      </c>
      <c r="E44" s="85">
        <v>1</v>
      </c>
      <c r="F44" s="3"/>
    </row>
    <row r="45" spans="1:6" s="100" customFormat="1" ht="15.75" x14ac:dyDescent="0.5">
      <c r="A45" s="144" t="s">
        <v>497</v>
      </c>
      <c r="B45" s="142"/>
      <c r="C45" s="143"/>
    </row>
    <row r="46" spans="1:6" s="100" customFormat="1" ht="15.75" x14ac:dyDescent="0.5">
      <c r="A46" s="231" t="s">
        <v>498</v>
      </c>
      <c r="B46" s="232">
        <v>1</v>
      </c>
      <c r="C46" s="231"/>
    </row>
    <row r="47" spans="1:6" s="100" customFormat="1" ht="15.75" x14ac:dyDescent="0.5">
      <c r="A47" s="100" t="s">
        <v>796</v>
      </c>
      <c r="B47" s="560">
        <v>1</v>
      </c>
    </row>
    <row r="48" spans="1:6" x14ac:dyDescent="0.45">
      <c r="B48"/>
      <c r="E48"/>
    </row>
    <row r="49" spans="1:8" s="100" customFormat="1" ht="15.75" x14ac:dyDescent="0.5">
      <c r="A49" s="99"/>
      <c r="B49"/>
      <c r="C49"/>
      <c r="D49" s="99"/>
      <c r="E49" s="99"/>
      <c r="F49"/>
      <c r="G49"/>
      <c r="H49"/>
    </row>
    <row r="50" spans="1:8" s="100" customFormat="1" ht="15.75" x14ac:dyDescent="0.5">
      <c r="A50" s="99"/>
      <c r="B50"/>
      <c r="C50"/>
      <c r="D50" s="99"/>
      <c r="E50" s="99"/>
      <c r="F50"/>
      <c r="G50"/>
      <c r="H50"/>
    </row>
    <row r="51" spans="1:8" s="100" customFormat="1" ht="15.75" x14ac:dyDescent="0.5">
      <c r="A51"/>
      <c r="B51"/>
      <c r="C51"/>
      <c r="D51"/>
      <c r="E51" s="99"/>
      <c r="F51"/>
      <c r="G51"/>
      <c r="H51"/>
    </row>
    <row r="52" spans="1:8" s="100" customFormat="1" ht="15.75" x14ac:dyDescent="0.5">
      <c r="A52"/>
      <c r="B52"/>
      <c r="C52"/>
      <c r="D52"/>
      <c r="E52" s="99"/>
      <c r="F52"/>
      <c r="G52"/>
      <c r="H52"/>
    </row>
    <row r="53" spans="1:8" x14ac:dyDescent="0.45">
      <c r="B53"/>
    </row>
    <row r="54" spans="1:8" x14ac:dyDescent="0.45">
      <c r="B54"/>
    </row>
    <row r="55" spans="1:8" x14ac:dyDescent="0.45">
      <c r="B55"/>
    </row>
    <row r="56" spans="1:8" x14ac:dyDescent="0.45">
      <c r="B56"/>
    </row>
    <row r="57" spans="1:8" x14ac:dyDescent="0.45">
      <c r="B57"/>
    </row>
    <row r="58" spans="1:8" x14ac:dyDescent="0.45">
      <c r="B58"/>
    </row>
    <row r="59" spans="1:8" x14ac:dyDescent="0.45">
      <c r="B59"/>
    </row>
    <row r="69" spans="2:2" x14ac:dyDescent="0.45">
      <c r="B69"/>
    </row>
    <row r="70" spans="2:2" x14ac:dyDescent="0.45">
      <c r="B70"/>
    </row>
    <row r="71" spans="2:2" x14ac:dyDescent="0.45">
      <c r="B71"/>
    </row>
    <row r="72" spans="2:2" x14ac:dyDescent="0.45">
      <c r="B72"/>
    </row>
    <row r="73" spans="2:2" x14ac:dyDescent="0.45">
      <c r="B73"/>
    </row>
    <row r="74" spans="2:2" x14ac:dyDescent="0.45">
      <c r="B74"/>
    </row>
    <row r="75" spans="2:2" x14ac:dyDescent="0.45">
      <c r="B75"/>
    </row>
    <row r="76" spans="2:2" x14ac:dyDescent="0.45">
      <c r="B76"/>
    </row>
    <row r="77" spans="2:2" x14ac:dyDescent="0.45">
      <c r="B77"/>
    </row>
    <row r="78" spans="2:2" x14ac:dyDescent="0.45">
      <c r="B78"/>
    </row>
    <row r="79" spans="2:2" x14ac:dyDescent="0.45">
      <c r="B79"/>
    </row>
    <row r="80" spans="2:2" x14ac:dyDescent="0.45">
      <c r="B80"/>
    </row>
    <row r="81" spans="2:2" x14ac:dyDescent="0.45">
      <c r="B81"/>
    </row>
    <row r="82" spans="2:2" x14ac:dyDescent="0.45">
      <c r="B82"/>
    </row>
    <row r="83" spans="2:2" x14ac:dyDescent="0.45">
      <c r="B83"/>
    </row>
    <row r="84" spans="2:2" x14ac:dyDescent="0.45">
      <c r="B84"/>
    </row>
    <row r="85" spans="2:2" x14ac:dyDescent="0.45">
      <c r="B85"/>
    </row>
    <row r="86" spans="2:2" x14ac:dyDescent="0.45">
      <c r="B86"/>
    </row>
    <row r="87" spans="2:2" x14ac:dyDescent="0.45">
      <c r="B87"/>
    </row>
    <row r="88" spans="2:2" x14ac:dyDescent="0.45">
      <c r="B88"/>
    </row>
    <row r="89" spans="2:2" x14ac:dyDescent="0.45">
      <c r="B89"/>
    </row>
    <row r="90" spans="2:2" x14ac:dyDescent="0.45">
      <c r="B90"/>
    </row>
    <row r="91" spans="2:2" x14ac:dyDescent="0.45">
      <c r="B91"/>
    </row>
  </sheetData>
  <pageMargins left="0.19685039370078741" right="0.19685039370078741" top="0.59055118110236215" bottom="0.19685039370078741" header="0.31496062992125984" footer="0.31496062992125984"/>
  <pageSetup orientation="portrait" r:id="rId1"/>
  <headerFooter>
    <oddHeader>&amp;A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13A31-D266-4ADE-88EF-DDD1C8327D71}">
  <dimension ref="A1:G51"/>
  <sheetViews>
    <sheetView topLeftCell="A15" zoomScaleNormal="100" workbookViewId="0">
      <selection activeCell="H44" sqref="H44"/>
    </sheetView>
  </sheetViews>
  <sheetFormatPr defaultRowHeight="15.75" x14ac:dyDescent="0.5"/>
  <cols>
    <col min="1" max="1" width="19.59765625" bestFit="1" customWidth="1"/>
    <col min="2" max="2" width="37.59765625" bestFit="1" customWidth="1"/>
    <col min="3" max="3" width="16" customWidth="1"/>
    <col min="4" max="4" width="18" style="112" customWidth="1"/>
    <col min="5" max="5" width="3.1328125" bestFit="1" customWidth="1"/>
  </cols>
  <sheetData>
    <row r="1" spans="1:7" ht="18.399999999999999" thickBot="1" x14ac:dyDescent="0.5">
      <c r="A1" s="558"/>
      <c r="B1" s="558"/>
      <c r="C1" s="558"/>
      <c r="D1" s="559"/>
    </row>
    <row r="2" spans="1:7" ht="15.75" customHeight="1" thickBot="1" x14ac:dyDescent="0.5">
      <c r="B2" s="870" t="s">
        <v>410</v>
      </c>
      <c r="C2" s="871"/>
      <c r="D2" s="113" t="s">
        <v>411</v>
      </c>
      <c r="E2" s="110" t="s">
        <v>412</v>
      </c>
    </row>
    <row r="3" spans="1:7" ht="15.75" customHeight="1" x14ac:dyDescent="0.5">
      <c r="A3" s="3"/>
      <c r="B3" s="872" t="s">
        <v>499</v>
      </c>
      <c r="C3" s="873"/>
      <c r="D3" s="111"/>
      <c r="E3" s="3"/>
    </row>
    <row r="4" spans="1:7" ht="15.75" customHeight="1" x14ac:dyDescent="0.5">
      <c r="A4" s="3"/>
      <c r="B4" s="115" t="s">
        <v>500</v>
      </c>
      <c r="C4" s="623" t="e">
        <f>IF(#REF!=1,"2030",IF(#REF!=1,"1950",IF(#REF!=1,"1875",0)))</f>
        <v>#REF!</v>
      </c>
      <c r="D4" s="111"/>
      <c r="E4" s="3"/>
    </row>
    <row r="5" spans="1:7" ht="15.75" customHeight="1" x14ac:dyDescent="0.5">
      <c r="A5" s="3"/>
      <c r="B5" s="81" t="s">
        <v>501</v>
      </c>
      <c r="C5" s="624" t="e">
        <f>IF(#REF!=1,"2030",IF(#REF!=1,"1950",IF(#REF!=1,"1875",0)))</f>
        <v>#REF!</v>
      </c>
      <c r="D5" s="131">
        <v>1</v>
      </c>
      <c r="E5" s="3"/>
    </row>
    <row r="6" spans="1:7" ht="15.75" customHeight="1" x14ac:dyDescent="0.5">
      <c r="A6" s="3"/>
      <c r="B6" s="81" t="s">
        <v>502</v>
      </c>
      <c r="C6" s="625" t="e">
        <f>IF(#REF!=1,"2030",IF(#REF!=1,"1950",IF(#REF!=1,"1875",0)))</f>
        <v>#REF!</v>
      </c>
      <c r="D6" s="131"/>
      <c r="E6" s="3"/>
      <c r="G6" s="30"/>
    </row>
    <row r="7" spans="1:7" ht="15.75" customHeight="1" x14ac:dyDescent="0.5">
      <c r="A7" s="80"/>
      <c r="B7" s="868" t="s">
        <v>503</v>
      </c>
      <c r="C7" s="869"/>
      <c r="D7" s="111"/>
      <c r="E7" s="3"/>
    </row>
    <row r="8" spans="1:7" ht="15.75" customHeight="1" x14ac:dyDescent="0.5">
      <c r="A8" s="80"/>
      <c r="B8" s="116" t="s">
        <v>504</v>
      </c>
      <c r="C8" s="626"/>
      <c r="D8" s="111"/>
      <c r="E8" s="3"/>
    </row>
    <row r="9" spans="1:7" ht="15.75" customHeight="1" x14ac:dyDescent="0.5">
      <c r="A9" s="80"/>
      <c r="B9" s="874" t="s">
        <v>505</v>
      </c>
      <c r="C9" s="875"/>
      <c r="D9" s="111"/>
      <c r="E9" s="3"/>
    </row>
    <row r="10" spans="1:7" ht="16.899999999999999" x14ac:dyDescent="0.5">
      <c r="A10" s="148"/>
      <c r="B10" s="874" t="s">
        <v>506</v>
      </c>
      <c r="C10" s="875"/>
      <c r="D10" s="149"/>
      <c r="E10" s="3"/>
    </row>
    <row r="11" spans="1:7" ht="15.75" customHeight="1" x14ac:dyDescent="0.5">
      <c r="A11" s="3"/>
      <c r="B11" s="868" t="s">
        <v>984</v>
      </c>
      <c r="C11" s="869"/>
      <c r="D11" s="111"/>
      <c r="E11" s="3"/>
    </row>
    <row r="12" spans="1:7" ht="15.75" customHeight="1" x14ac:dyDescent="0.5">
      <c r="A12" s="3"/>
      <c r="B12" s="116" t="s">
        <v>508</v>
      </c>
      <c r="C12" s="626" t="s">
        <v>509</v>
      </c>
      <c r="D12" s="111"/>
      <c r="E12" s="3"/>
    </row>
    <row r="13" spans="1:7" ht="15.75" customHeight="1" x14ac:dyDescent="0.5">
      <c r="A13" s="3"/>
      <c r="B13" s="622"/>
      <c r="D13" s="111"/>
      <c r="E13" s="3"/>
    </row>
    <row r="14" spans="1:7" ht="15.75" customHeight="1" x14ac:dyDescent="0.5">
      <c r="A14" s="3"/>
      <c r="B14" s="116" t="s">
        <v>512</v>
      </c>
      <c r="C14" s="626" t="s">
        <v>985</v>
      </c>
      <c r="D14" s="111"/>
      <c r="E14" s="3"/>
    </row>
    <row r="15" spans="1:7" ht="15.75" customHeight="1" x14ac:dyDescent="0.5">
      <c r="A15" s="3" t="s">
        <v>514</v>
      </c>
      <c r="B15" s="116" t="s">
        <v>515</v>
      </c>
      <c r="C15" s="626" t="s">
        <v>509</v>
      </c>
      <c r="D15" s="111"/>
      <c r="E15" s="3"/>
    </row>
    <row r="16" spans="1:7" ht="15.75" customHeight="1" x14ac:dyDescent="0.5">
      <c r="A16" s="3"/>
      <c r="B16" s="116" t="s">
        <v>516</v>
      </c>
      <c r="C16" s="626" t="s">
        <v>509</v>
      </c>
      <c r="D16" s="149"/>
      <c r="E16" s="3"/>
    </row>
    <row r="17" spans="1:5" ht="15.75" customHeight="1" x14ac:dyDescent="0.5">
      <c r="A17" s="3"/>
      <c r="B17" s="116" t="s">
        <v>517</v>
      </c>
      <c r="C17" s="626" t="s">
        <v>509</v>
      </c>
      <c r="D17" s="111"/>
      <c r="E17" s="3"/>
    </row>
    <row r="18" spans="1:5" ht="15.75" customHeight="1" x14ac:dyDescent="0.5">
      <c r="A18" s="3" t="s">
        <v>518</v>
      </c>
      <c r="B18" s="116" t="s">
        <v>519</v>
      </c>
      <c r="C18" s="626"/>
      <c r="D18" s="111"/>
      <c r="E18" s="3"/>
    </row>
    <row r="19" spans="1:5" ht="15.75" customHeight="1" x14ac:dyDescent="0.5">
      <c r="A19" s="3"/>
      <c r="B19" s="116" t="s">
        <v>520</v>
      </c>
      <c r="C19" s="626"/>
      <c r="D19" s="111"/>
      <c r="E19" s="3"/>
    </row>
    <row r="20" spans="1:5" ht="15.75" customHeight="1" x14ac:dyDescent="0.5">
      <c r="A20" s="3" t="s">
        <v>521</v>
      </c>
      <c r="B20" s="864" t="s">
        <v>522</v>
      </c>
      <c r="C20" s="865"/>
      <c r="D20" s="149"/>
      <c r="E20" s="3"/>
    </row>
    <row r="21" spans="1:5" ht="15.75" customHeight="1" x14ac:dyDescent="0.5">
      <c r="A21" s="3"/>
      <c r="B21" s="631" t="s">
        <v>523</v>
      </c>
      <c r="C21" s="505"/>
      <c r="D21" s="149"/>
      <c r="E21" s="3"/>
    </row>
    <row r="22" spans="1:5" ht="15.75" customHeight="1" x14ac:dyDescent="0.5">
      <c r="A22" s="3" t="s">
        <v>524</v>
      </c>
      <c r="B22" s="116" t="s">
        <v>525</v>
      </c>
      <c r="C22" s="626"/>
      <c r="D22" s="149"/>
      <c r="E22" s="3"/>
    </row>
    <row r="23" spans="1:5" ht="15.75" customHeight="1" x14ac:dyDescent="0.5">
      <c r="A23" s="3"/>
      <c r="B23" s="631" t="s">
        <v>526</v>
      </c>
      <c r="C23" s="632"/>
      <c r="D23" s="149"/>
      <c r="E23" s="3"/>
    </row>
    <row r="24" spans="1:5" ht="15.75" customHeight="1" x14ac:dyDescent="0.5">
      <c r="A24" s="3"/>
      <c r="B24" s="631" t="s">
        <v>186</v>
      </c>
      <c r="C24" s="632"/>
      <c r="D24" s="149"/>
      <c r="E24" s="3"/>
    </row>
    <row r="25" spans="1:5" ht="15.75" customHeight="1" x14ac:dyDescent="0.5">
      <c r="A25" s="3"/>
      <c r="B25" s="631" t="s">
        <v>527</v>
      </c>
      <c r="C25" s="632"/>
      <c r="D25" s="149"/>
      <c r="E25" s="3"/>
    </row>
    <row r="26" spans="1:5" ht="15.75" customHeight="1" x14ac:dyDescent="0.5">
      <c r="A26" s="52">
        <v>136</v>
      </c>
      <c r="B26" s="631" t="s">
        <v>528</v>
      </c>
      <c r="C26" s="632"/>
      <c r="D26" s="111"/>
      <c r="E26" s="3"/>
    </row>
    <row r="27" spans="1:5" ht="15.75" customHeight="1" x14ac:dyDescent="0.5">
      <c r="A27" s="3" t="s">
        <v>529</v>
      </c>
      <c r="B27" s="633" t="s">
        <v>530</v>
      </c>
      <c r="C27" s="634"/>
      <c r="D27" s="628"/>
      <c r="E27" s="3"/>
    </row>
    <row r="28" spans="1:5" ht="15.75" customHeight="1" x14ac:dyDescent="0.5">
      <c r="A28" s="3" t="s">
        <v>531</v>
      </c>
      <c r="B28" s="635" t="s">
        <v>532</v>
      </c>
      <c r="C28" s="636"/>
      <c r="D28" s="629"/>
      <c r="E28" s="3"/>
    </row>
    <row r="29" spans="1:5" ht="15.75" customHeight="1" x14ac:dyDescent="0.5">
      <c r="A29" s="3"/>
      <c r="B29" s="864" t="s">
        <v>533</v>
      </c>
      <c r="C29" s="865"/>
      <c r="D29" s="111"/>
      <c r="E29" s="3"/>
    </row>
    <row r="30" spans="1:5" ht="15.75" customHeight="1" x14ac:dyDescent="0.5">
      <c r="A30" s="3"/>
      <c r="B30" s="631" t="s">
        <v>534</v>
      </c>
      <c r="C30" s="632"/>
      <c r="D30" s="111"/>
      <c r="E30" s="3"/>
    </row>
    <row r="31" spans="1:5" ht="15.75" customHeight="1" x14ac:dyDescent="0.5">
      <c r="A31" s="52">
        <v>2580519</v>
      </c>
      <c r="B31" s="633" t="s">
        <v>535</v>
      </c>
      <c r="C31" s="634"/>
      <c r="D31" s="628"/>
      <c r="E31" s="3"/>
    </row>
    <row r="32" spans="1:5" ht="14.25" customHeight="1" x14ac:dyDescent="0.5">
      <c r="A32" s="3"/>
      <c r="B32" s="147" t="s">
        <v>536</v>
      </c>
      <c r="C32" s="627"/>
      <c r="D32" s="630"/>
      <c r="E32" s="3"/>
    </row>
    <row r="33" spans="1:5" ht="14.25" customHeight="1" x14ac:dyDescent="0.5">
      <c r="A33" s="3"/>
      <c r="B33" s="863" t="s">
        <v>537</v>
      </c>
      <c r="C33" s="854"/>
      <c r="D33" s="149"/>
      <c r="E33" s="3"/>
    </row>
    <row r="34" spans="1:5" ht="15.75" customHeight="1" x14ac:dyDescent="0.5">
      <c r="A34" s="3"/>
      <c r="B34" s="6" t="s">
        <v>538</v>
      </c>
      <c r="C34" s="621"/>
      <c r="D34" s="149"/>
      <c r="E34" s="3"/>
    </row>
    <row r="35" spans="1:5" ht="30" customHeight="1" x14ac:dyDescent="0.5">
      <c r="A35" s="3"/>
      <c r="B35" s="866" t="s">
        <v>539</v>
      </c>
      <c r="C35" s="867"/>
      <c r="D35" s="149"/>
      <c r="E35" s="3"/>
    </row>
    <row r="36" spans="1:5" x14ac:dyDescent="0.5">
      <c r="A36" s="3"/>
      <c r="B36" s="863" t="s">
        <v>540</v>
      </c>
      <c r="C36" s="854"/>
      <c r="D36" s="149"/>
      <c r="E36" s="3"/>
    </row>
    <row r="37" spans="1:5" x14ac:dyDescent="0.5">
      <c r="A37" s="3"/>
      <c r="B37" s="863" t="s">
        <v>541</v>
      </c>
      <c r="C37" s="854"/>
      <c r="D37" s="149"/>
      <c r="E37" s="3"/>
    </row>
    <row r="38" spans="1:5" x14ac:dyDescent="0.5">
      <c r="A38" s="3"/>
      <c r="B38" s="863" t="s">
        <v>542</v>
      </c>
      <c r="C38" s="854"/>
      <c r="D38" s="149"/>
      <c r="E38" s="3"/>
    </row>
    <row r="39" spans="1:5" x14ac:dyDescent="0.5">
      <c r="A39" s="3"/>
      <c r="B39" s="863" t="s">
        <v>543</v>
      </c>
      <c r="C39" s="854"/>
      <c r="D39" s="149"/>
      <c r="E39" s="3"/>
    </row>
    <row r="40" spans="1:5" x14ac:dyDescent="0.5">
      <c r="A40" s="3"/>
      <c r="B40" s="863" t="s">
        <v>544</v>
      </c>
      <c r="C40" s="854"/>
      <c r="D40" s="149"/>
      <c r="E40" s="3"/>
    </row>
    <row r="41" spans="1:5" x14ac:dyDescent="0.5">
      <c r="A41" s="3"/>
      <c r="B41" s="863" t="s">
        <v>545</v>
      </c>
      <c r="C41" s="854"/>
      <c r="D41" s="149"/>
      <c r="E41" s="3"/>
    </row>
    <row r="42" spans="1:5" x14ac:dyDescent="0.5">
      <c r="A42" s="3"/>
      <c r="B42" s="863" t="s">
        <v>546</v>
      </c>
      <c r="C42" s="854"/>
      <c r="D42" s="149"/>
      <c r="E42" s="3"/>
    </row>
    <row r="43" spans="1:5" ht="16.899999999999999" x14ac:dyDescent="0.5">
      <c r="A43" s="3"/>
      <c r="B43" s="861" t="s">
        <v>547</v>
      </c>
      <c r="C43" s="862"/>
      <c r="D43" s="149"/>
      <c r="E43" s="3"/>
    </row>
    <row r="44" spans="1:5" ht="16.899999999999999" x14ac:dyDescent="0.5">
      <c r="A44" s="3"/>
      <c r="B44" s="861" t="s">
        <v>548</v>
      </c>
      <c r="C44" s="862"/>
      <c r="D44" s="149"/>
      <c r="E44" s="3"/>
    </row>
    <row r="45" spans="1:5" ht="16.899999999999999" x14ac:dyDescent="0.5">
      <c r="A45" s="3"/>
      <c r="B45" s="861" t="s">
        <v>549</v>
      </c>
      <c r="C45" s="862"/>
      <c r="D45" s="149"/>
      <c r="E45" s="3"/>
    </row>
    <row r="46" spans="1:5" ht="15.75" customHeight="1" x14ac:dyDescent="0.5">
      <c r="A46" s="3"/>
      <c r="B46" s="863" t="s">
        <v>550</v>
      </c>
      <c r="C46" s="854"/>
      <c r="D46" s="149"/>
      <c r="E46" s="3"/>
    </row>
    <row r="47" spans="1:5" x14ac:dyDescent="0.5">
      <c r="A47" s="3"/>
      <c r="B47" s="863" t="s">
        <v>551</v>
      </c>
      <c r="C47" s="854"/>
      <c r="D47" s="149"/>
      <c r="E47" s="3"/>
    </row>
    <row r="48" spans="1:5" ht="14.85" customHeight="1" x14ac:dyDescent="0.5">
      <c r="A48" s="3"/>
      <c r="B48" s="863" t="s">
        <v>552</v>
      </c>
      <c r="C48" s="854"/>
      <c r="D48" s="149"/>
      <c r="E48" s="3"/>
    </row>
    <row r="49" spans="4:4" ht="15.75" customHeight="1" x14ac:dyDescent="0.45">
      <c r="D49"/>
    </row>
    <row r="50" spans="4:4" ht="14.25" x14ac:dyDescent="0.45">
      <c r="D50"/>
    </row>
    <row r="51" spans="4:4" ht="14.25" x14ac:dyDescent="0.45">
      <c r="D51"/>
    </row>
  </sheetData>
  <autoFilter ref="A1:G49" xr:uid="{A1B28E8B-0158-4AA9-9D99-8E6F20CC237D}"/>
  <mergeCells count="23">
    <mergeCell ref="B11:C11"/>
    <mergeCell ref="B2:C2"/>
    <mergeCell ref="B3:C3"/>
    <mergeCell ref="B7:C7"/>
    <mergeCell ref="B9:C9"/>
    <mergeCell ref="B10:C10"/>
    <mergeCell ref="B43:C43"/>
    <mergeCell ref="B20:C20"/>
    <mergeCell ref="B29:C29"/>
    <mergeCell ref="B33:C33"/>
    <mergeCell ref="B35:C35"/>
    <mergeCell ref="B36:C36"/>
    <mergeCell ref="B37:C37"/>
    <mergeCell ref="B38:C38"/>
    <mergeCell ref="B39:C39"/>
    <mergeCell ref="B40:C40"/>
    <mergeCell ref="B41:C41"/>
    <mergeCell ref="B42:C42"/>
    <mergeCell ref="B44:C44"/>
    <mergeCell ref="B45:C45"/>
    <mergeCell ref="B46:C46"/>
    <mergeCell ref="B47:C47"/>
    <mergeCell ref="B48:C48"/>
  </mergeCells>
  <pageMargins left="0.19685039370078741" right="0.19685039370078741" top="0.19685039370078741" bottom="0.19685039370078741" header="0.31496062992125984" footer="0.31496062992125984"/>
  <pageSetup orientation="portrait" r:id="rId1"/>
  <headerFooter>
    <oddHeader>&amp;L&amp;"-,Bold"&amp;24                                Options Picklist</oddHead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482FE-E2C8-4528-A4E7-340395578C6D}">
  <sheetPr codeName="Sheet1">
    <tabColor rgb="FF92D050"/>
  </sheetPr>
  <dimension ref="B1:H74"/>
  <sheetViews>
    <sheetView showZeros="0" topLeftCell="A14" zoomScaleNormal="100" workbookViewId="0">
      <selection activeCell="B19" sqref="B19"/>
    </sheetView>
  </sheetViews>
  <sheetFormatPr defaultRowHeight="14.25" x14ac:dyDescent="0.45"/>
  <cols>
    <col min="1" max="1" width="5.1328125" customWidth="1"/>
    <col min="2" max="2" width="42.86328125" customWidth="1"/>
    <col min="5" max="5" width="7.86328125" customWidth="1"/>
    <col min="6" max="6" width="9.3984375" customWidth="1"/>
    <col min="7" max="7" width="7.86328125" customWidth="1"/>
    <col min="8" max="8" width="1.1328125" customWidth="1"/>
  </cols>
  <sheetData>
    <row r="1" spans="2:8" ht="33.75" x14ac:dyDescent="1.6">
      <c r="B1" s="809" t="s">
        <v>167</v>
      </c>
      <c r="C1" s="809"/>
      <c r="D1" s="809"/>
      <c r="E1" s="809"/>
      <c r="F1" s="809"/>
      <c r="G1" s="809"/>
    </row>
    <row r="2" spans="2:8" ht="19.899999999999999" x14ac:dyDescent="0.45">
      <c r="B2" s="169" t="s">
        <v>1</v>
      </c>
    </row>
    <row r="3" spans="2:8" ht="15" customHeight="1" x14ac:dyDescent="0.45">
      <c r="B3" s="171"/>
    </row>
    <row r="4" spans="2:8" ht="15" x14ac:dyDescent="0.45">
      <c r="B4" s="172" t="s">
        <v>922</v>
      </c>
      <c r="D4" s="172" t="s">
        <v>923</v>
      </c>
    </row>
    <row r="5" spans="2:8" ht="11.25" customHeight="1" x14ac:dyDescent="0.45">
      <c r="B5" s="172"/>
      <c r="C5" s="172"/>
    </row>
    <row r="6" spans="2:8" ht="15" x14ac:dyDescent="0.45">
      <c r="B6" s="172" t="s">
        <v>816</v>
      </c>
    </row>
    <row r="7" spans="2:8" ht="15" x14ac:dyDescent="0.45">
      <c r="B7" s="172"/>
    </row>
    <row r="8" spans="2:8" ht="15" x14ac:dyDescent="0.45">
      <c r="B8" s="172" t="s">
        <v>913</v>
      </c>
      <c r="D8" s="172" t="s">
        <v>914</v>
      </c>
      <c r="H8" t="s">
        <v>168</v>
      </c>
    </row>
    <row r="9" spans="2:8" ht="21.75" customHeight="1" x14ac:dyDescent="0.45">
      <c r="B9" s="172" t="s">
        <v>990</v>
      </c>
      <c r="D9" s="172" t="s">
        <v>818</v>
      </c>
    </row>
    <row r="10" spans="2:8" ht="15" x14ac:dyDescent="0.45">
      <c r="B10" s="172" t="s">
        <v>817</v>
      </c>
    </row>
    <row r="11" spans="2:8" ht="9.75" customHeight="1" x14ac:dyDescent="0.45">
      <c r="B11" s="172"/>
      <c r="D11" s="172"/>
    </row>
    <row r="12" spans="2:8" ht="16.5" customHeight="1" thickBot="1" x14ac:dyDescent="0.6">
      <c r="B12" s="173" t="s">
        <v>824</v>
      </c>
      <c r="C12" s="670">
        <f>C22</f>
        <v>0</v>
      </c>
    </row>
    <row r="13" spans="2:8" ht="15.75" x14ac:dyDescent="0.5">
      <c r="B13" s="811" t="s">
        <v>122</v>
      </c>
      <c r="C13" s="812"/>
      <c r="D13" s="371"/>
      <c r="E13" s="371"/>
      <c r="F13" s="372" t="s">
        <v>14</v>
      </c>
      <c r="G13" s="641"/>
    </row>
    <row r="14" spans="2:8" ht="15.75" x14ac:dyDescent="0.5">
      <c r="B14" s="813" t="s">
        <v>61</v>
      </c>
      <c r="C14" s="814"/>
      <c r="D14" s="815"/>
      <c r="E14" s="373">
        <v>59000</v>
      </c>
      <c r="F14" s="409"/>
      <c r="G14" s="422">
        <f>SUM(E14*F14)</f>
        <v>0</v>
      </c>
    </row>
    <row r="15" spans="2:8" ht="15.75" x14ac:dyDescent="0.5">
      <c r="B15" s="816" t="s">
        <v>62</v>
      </c>
      <c r="C15" s="817"/>
      <c r="D15" s="818"/>
      <c r="E15" s="373">
        <v>59500</v>
      </c>
      <c r="F15" s="278"/>
      <c r="G15" s="422">
        <f t="shared" ref="G15:G16" si="0">SUM(E15*F15)</f>
        <v>0</v>
      </c>
    </row>
    <row r="16" spans="2:8" ht="16.149999999999999" thickBot="1" x14ac:dyDescent="0.55000000000000004">
      <c r="B16" s="816" t="s">
        <v>63</v>
      </c>
      <c r="C16" s="817"/>
      <c r="D16" s="818"/>
      <c r="E16" s="373">
        <v>60000</v>
      </c>
      <c r="F16" s="374"/>
      <c r="G16" s="422">
        <f t="shared" si="0"/>
        <v>0</v>
      </c>
    </row>
    <row r="17" spans="2:7" ht="15.4" x14ac:dyDescent="0.45">
      <c r="B17" s="189" t="s">
        <v>875</v>
      </c>
      <c r="C17" s="333"/>
      <c r="D17" s="334"/>
      <c r="E17" s="178" t="s">
        <v>123</v>
      </c>
      <c r="F17" s="372" t="s">
        <v>169</v>
      </c>
      <c r="G17" s="422"/>
    </row>
    <row r="18" spans="2:7" ht="15.75" x14ac:dyDescent="0.45">
      <c r="B18" s="608" t="s">
        <v>64</v>
      </c>
      <c r="C18" s="335"/>
      <c r="D18" s="336"/>
      <c r="E18" s="255">
        <v>600</v>
      </c>
      <c r="F18" s="412"/>
      <c r="G18" s="422">
        <f>SUM(E18*F18)</f>
        <v>0</v>
      </c>
    </row>
    <row r="19" spans="2:7" ht="18" customHeight="1" thickBot="1" x14ac:dyDescent="0.5">
      <c r="B19" s="608" t="s">
        <v>20</v>
      </c>
      <c r="C19" s="664"/>
      <c r="D19" s="666"/>
      <c r="E19" s="262">
        <v>1650</v>
      </c>
      <c r="F19" s="247"/>
      <c r="G19" s="422">
        <f>SUM(E19*F19)</f>
        <v>0</v>
      </c>
    </row>
    <row r="20" spans="2:7" ht="18" customHeight="1" thickBot="1" x14ac:dyDescent="0.5">
      <c r="B20" s="609" t="s">
        <v>876</v>
      </c>
      <c r="C20" s="667"/>
      <c r="D20" s="667"/>
      <c r="E20" s="665">
        <v>600</v>
      </c>
      <c r="F20" s="188"/>
      <c r="G20" s="422">
        <f>SUM(E20*F20)</f>
        <v>0</v>
      </c>
    </row>
    <row r="21" spans="2:7" ht="16.149999999999999" thickBot="1" x14ac:dyDescent="0.5">
      <c r="B21" s="384" t="s">
        <v>878</v>
      </c>
      <c r="C21" s="669">
        <v>1900</v>
      </c>
      <c r="D21" s="669">
        <v>2000</v>
      </c>
      <c r="E21" s="375">
        <v>0</v>
      </c>
      <c r="F21" s="376"/>
      <c r="G21" s="422"/>
    </row>
    <row r="22" spans="2:7" ht="18.75" hidden="1" customHeight="1" thickBot="1" x14ac:dyDescent="0.5">
      <c r="B22" s="337" t="s">
        <v>829</v>
      </c>
      <c r="C22" s="820"/>
      <c r="D22" s="821"/>
      <c r="E22" s="668"/>
      <c r="F22" s="246"/>
      <c r="G22" s="422">
        <f>SUM(E22*F22)</f>
        <v>0</v>
      </c>
    </row>
    <row r="23" spans="2:7" ht="15.75" x14ac:dyDescent="0.45">
      <c r="B23" s="191" t="s">
        <v>22</v>
      </c>
      <c r="C23" s="192"/>
      <c r="D23" s="192"/>
      <c r="E23" s="192"/>
      <c r="F23" s="381">
        <f>SUM(G14:G22)</f>
        <v>0</v>
      </c>
      <c r="G23" s="422">
        <f>SUM(G18:G22)</f>
        <v>0</v>
      </c>
    </row>
    <row r="24" spans="2:7" ht="15.75" x14ac:dyDescent="0.45">
      <c r="B24" s="684" t="s">
        <v>23</v>
      </c>
      <c r="C24" s="685"/>
      <c r="D24" s="685"/>
      <c r="E24" s="685"/>
      <c r="F24" s="686">
        <f>'Premium Opt'!J47</f>
        <v>0</v>
      </c>
      <c r="G24" s="422"/>
    </row>
    <row r="25" spans="2:7" ht="15.75" thickBot="1" x14ac:dyDescent="0.5">
      <c r="B25" s="193" t="s">
        <v>881</v>
      </c>
      <c r="C25" s="194"/>
      <c r="D25" s="194"/>
      <c r="E25" s="194"/>
      <c r="F25" s="511">
        <f>SUM(Accessories!H37)</f>
        <v>0</v>
      </c>
      <c r="G25" s="422"/>
    </row>
    <row r="26" spans="2:7" ht="17.649999999999999" thickBot="1" x14ac:dyDescent="0.5">
      <c r="B26" s="196" t="s">
        <v>24</v>
      </c>
      <c r="C26" s="195"/>
      <c r="D26" s="195"/>
      <c r="E26" s="195"/>
      <c r="F26" s="410">
        <f>SUM(F23:F25)</f>
        <v>0</v>
      </c>
      <c r="G26" s="422"/>
    </row>
    <row r="27" spans="2:7" ht="10.9" customHeight="1" x14ac:dyDescent="0.45"/>
    <row r="28" spans="2:7" ht="18.399999999999999" thickBot="1" x14ac:dyDescent="0.6">
      <c r="B28" s="182" t="s">
        <v>25</v>
      </c>
      <c r="G28" s="450" t="s">
        <v>26</v>
      </c>
    </row>
    <row r="29" spans="2:7" ht="15.75" thickBot="1" x14ac:dyDescent="0.5">
      <c r="B29" s="176" t="s">
        <v>27</v>
      </c>
      <c r="C29" s="177"/>
      <c r="D29" s="177"/>
      <c r="E29" s="177"/>
      <c r="F29" s="642">
        <v>2000</v>
      </c>
      <c r="G29" s="643"/>
    </row>
    <row r="30" spans="2:7" ht="15.4" x14ac:dyDescent="0.45">
      <c r="B30" s="268" t="s">
        <v>170</v>
      </c>
      <c r="C30" s="279"/>
      <c r="F30" s="83"/>
    </row>
    <row r="31" spans="2:7" ht="15.4" x14ac:dyDescent="0.45">
      <c r="B31" s="268" t="s">
        <v>171</v>
      </c>
      <c r="F31" s="83"/>
    </row>
    <row r="32" spans="2:7" ht="15.4" x14ac:dyDescent="0.45">
      <c r="B32" s="506" t="s">
        <v>31</v>
      </c>
      <c r="F32" s="83"/>
      <c r="G32" s="210"/>
    </row>
    <row r="33" spans="2:7" ht="15.4" x14ac:dyDescent="0.45">
      <c r="B33" s="506" t="s">
        <v>172</v>
      </c>
      <c r="F33" s="83"/>
      <c r="G33" s="210"/>
    </row>
    <row r="34" spans="2:7" ht="15.4" thickBot="1" x14ac:dyDescent="0.5">
      <c r="B34" s="270" t="s">
        <v>916</v>
      </c>
      <c r="C34" s="167"/>
      <c r="D34" s="332" t="s">
        <v>173</v>
      </c>
      <c r="E34" s="332"/>
      <c r="F34" s="267"/>
      <c r="G34" s="213"/>
    </row>
    <row r="35" spans="2:7" ht="15.4" x14ac:dyDescent="0.45">
      <c r="B35" s="271" t="s">
        <v>34</v>
      </c>
      <c r="C35" s="272"/>
      <c r="D35" s="272"/>
      <c r="E35" s="272"/>
      <c r="F35" s="273"/>
      <c r="G35" s="213"/>
    </row>
    <row r="36" spans="2:7" ht="15.4" x14ac:dyDescent="0.45">
      <c r="B36" s="183" t="s">
        <v>35</v>
      </c>
      <c r="F36" s="216"/>
      <c r="G36" s="212">
        <v>-3</v>
      </c>
    </row>
    <row r="37" spans="2:7" ht="15.4" x14ac:dyDescent="0.45">
      <c r="B37" s="268" t="s">
        <v>174</v>
      </c>
      <c r="F37" s="216"/>
      <c r="G37" s="318">
        <f>SUM(F26*0.3)</f>
        <v>0</v>
      </c>
    </row>
    <row r="38" spans="2:7" ht="15.4" x14ac:dyDescent="0.45">
      <c r="B38" s="268"/>
      <c r="F38" s="216"/>
      <c r="G38" s="318"/>
    </row>
    <row r="39" spans="2:7" ht="15.4" x14ac:dyDescent="0.45">
      <c r="B39" s="183" t="s">
        <v>175</v>
      </c>
      <c r="E39" s="279" t="s">
        <v>38</v>
      </c>
      <c r="F39" s="507">
        <f>ROUNDDOWN(G37,G36)</f>
        <v>0</v>
      </c>
      <c r="G39" s="276"/>
    </row>
    <row r="40" spans="2:7" x14ac:dyDescent="0.45">
      <c r="B40" s="237"/>
      <c r="F40" s="83"/>
    </row>
    <row r="41" spans="2:7" x14ac:dyDescent="0.45">
      <c r="B41" s="237" t="s">
        <v>176</v>
      </c>
      <c r="D41" s="99" t="s">
        <v>40</v>
      </c>
      <c r="E41" s="99"/>
      <c r="F41" s="216"/>
    </row>
    <row r="42" spans="2:7" ht="14.65" thickBot="1" x14ac:dyDescent="0.5">
      <c r="B42" s="239"/>
      <c r="C42" s="167"/>
      <c r="D42" s="332"/>
      <c r="E42" s="332"/>
      <c r="F42" s="508"/>
      <c r="G42" s="510"/>
    </row>
    <row r="43" spans="2:7" ht="15.4" x14ac:dyDescent="0.45">
      <c r="B43" s="180"/>
      <c r="C43" s="181"/>
      <c r="D43" s="181"/>
      <c r="E43" s="181"/>
      <c r="F43" s="83"/>
      <c r="G43" s="175"/>
    </row>
    <row r="44" spans="2:7" ht="15.4" x14ac:dyDescent="0.45">
      <c r="B44" s="269" t="s">
        <v>41</v>
      </c>
      <c r="C44" s="181"/>
      <c r="D44" s="181"/>
      <c r="E44" s="181"/>
      <c r="F44" s="83"/>
      <c r="G44" s="175"/>
    </row>
    <row r="45" spans="2:7" ht="15.75" thickBot="1" x14ac:dyDescent="0.5">
      <c r="B45" s="506" t="s">
        <v>42</v>
      </c>
      <c r="E45" s="181"/>
      <c r="F45" s="83"/>
      <c r="G45" s="510"/>
    </row>
    <row r="46" spans="2:7" ht="14.65" thickBot="1" x14ac:dyDescent="0.5">
      <c r="B46" s="239"/>
      <c r="C46" s="167"/>
      <c r="D46" s="167"/>
      <c r="E46" s="187"/>
      <c r="F46" s="214">
        <f>SUM(F26-F29-F39)</f>
        <v>-2000</v>
      </c>
      <c r="G46" s="276"/>
    </row>
    <row r="47" spans="2:7" x14ac:dyDescent="0.45">
      <c r="B47" s="206"/>
    </row>
    <row r="48" spans="2:7" ht="15.4" x14ac:dyDescent="0.45">
      <c r="B48" s="174" t="s">
        <v>43</v>
      </c>
      <c r="D48" s="170" t="s">
        <v>44</v>
      </c>
    </row>
    <row r="49" spans="2:6" ht="15.4" x14ac:dyDescent="0.45">
      <c r="B49" s="181" t="s">
        <v>45</v>
      </c>
      <c r="C49" s="181"/>
      <c r="D49" s="181"/>
      <c r="E49" s="181"/>
      <c r="F49" s="181"/>
    </row>
    <row r="50" spans="2:6" ht="15.4" x14ac:dyDescent="0.45">
      <c r="B50" s="181"/>
      <c r="C50" s="181"/>
      <c r="D50" s="181"/>
      <c r="E50" s="181"/>
      <c r="F50" s="181"/>
    </row>
    <row r="51" spans="2:6" ht="15.4" x14ac:dyDescent="0.45">
      <c r="B51" s="181"/>
      <c r="C51" s="181"/>
      <c r="D51" s="181"/>
      <c r="E51" s="181"/>
      <c r="F51" s="181"/>
    </row>
    <row r="53" spans="2:6" ht="15.75" x14ac:dyDescent="0.5">
      <c r="B53" s="209" t="s">
        <v>46</v>
      </c>
    </row>
    <row r="54" spans="2:6" ht="15.75" x14ac:dyDescent="0.5">
      <c r="B54" s="209"/>
    </row>
    <row r="56" spans="2:6" x14ac:dyDescent="0.45">
      <c r="B56" s="184" t="s">
        <v>47</v>
      </c>
      <c r="C56" s="184"/>
      <c r="D56" s="184"/>
      <c r="E56" s="184"/>
      <c r="F56" s="184"/>
    </row>
    <row r="57" spans="2:6" x14ac:dyDescent="0.45">
      <c r="B57" s="184" t="s">
        <v>826</v>
      </c>
      <c r="C57" s="184"/>
      <c r="D57" s="184"/>
      <c r="E57" s="184"/>
      <c r="F57" s="184"/>
    </row>
    <row r="58" spans="2:6" x14ac:dyDescent="0.45">
      <c r="B58" s="184" t="s">
        <v>828</v>
      </c>
      <c r="C58" s="184"/>
      <c r="D58" s="184"/>
      <c r="E58" s="184"/>
      <c r="F58" s="184"/>
    </row>
    <row r="59" spans="2:6" ht="14.65" thickBot="1" x14ac:dyDescent="0.5"/>
    <row r="60" spans="2:6" ht="14.65" thickBot="1" x14ac:dyDescent="0.5">
      <c r="B60" s="603" t="s">
        <v>879</v>
      </c>
      <c r="C60" s="603"/>
    </row>
    <row r="61" spans="2:6" ht="14.65" thickBot="1" x14ac:dyDescent="0.5">
      <c r="B61" s="603" t="s">
        <v>880</v>
      </c>
      <c r="C61" s="603"/>
    </row>
    <row r="62" spans="2:6" ht="14.65" thickBot="1" x14ac:dyDescent="0.5">
      <c r="B62" s="603" t="s">
        <v>52</v>
      </c>
      <c r="C62" s="603"/>
      <c r="D62" s="245" t="s">
        <v>53</v>
      </c>
    </row>
    <row r="63" spans="2:6" ht="14.65" thickBot="1" x14ac:dyDescent="0.5">
      <c r="B63" s="603" t="s">
        <v>54</v>
      </c>
      <c r="C63" s="603"/>
      <c r="D63" s="245" t="s">
        <v>53</v>
      </c>
      <c r="E63" s="208"/>
    </row>
    <row r="64" spans="2:6" x14ac:dyDescent="0.45">
      <c r="D64" s="245"/>
      <c r="E64" s="208"/>
    </row>
    <row r="65" spans="2:5" x14ac:dyDescent="0.45">
      <c r="B65" s="819" t="s">
        <v>56</v>
      </c>
      <c r="C65" s="819"/>
      <c r="D65" s="819"/>
      <c r="E65" s="819"/>
    </row>
    <row r="66" spans="2:5" x14ac:dyDescent="0.45">
      <c r="B66" s="662" t="s">
        <v>825</v>
      </c>
      <c r="C66" s="84"/>
      <c r="D66" s="84"/>
      <c r="E66" s="84"/>
    </row>
    <row r="67" spans="2:5" ht="14.65" thickBot="1" x14ac:dyDescent="0.5">
      <c r="B67" s="662"/>
      <c r="C67" s="84"/>
      <c r="D67" s="84"/>
      <c r="E67" s="84"/>
    </row>
    <row r="68" spans="2:5" ht="16.149999999999999" thickBot="1" x14ac:dyDescent="0.55000000000000004">
      <c r="B68" s="663" t="s">
        <v>55</v>
      </c>
      <c r="C68" s="603"/>
    </row>
    <row r="69" spans="2:5" x14ac:dyDescent="0.45">
      <c r="B69" s="810"/>
      <c r="C69" s="810"/>
      <c r="D69" s="810"/>
      <c r="E69" s="810"/>
    </row>
    <row r="70" spans="2:5" x14ac:dyDescent="0.45">
      <c r="B70" s="450"/>
    </row>
    <row r="74" spans="2:5" x14ac:dyDescent="0.45">
      <c r="C74" s="208" t="s">
        <v>59</v>
      </c>
    </row>
  </sheetData>
  <mergeCells count="8">
    <mergeCell ref="B1:G1"/>
    <mergeCell ref="B69:E69"/>
    <mergeCell ref="B13:C13"/>
    <mergeCell ref="B14:D14"/>
    <mergeCell ref="B15:D15"/>
    <mergeCell ref="B16:D16"/>
    <mergeCell ref="B65:E65"/>
    <mergeCell ref="C22:D22"/>
  </mergeCells>
  <conditionalFormatting sqref="F46">
    <cfRule type="cellIs" dxfId="0" priority="1" operator="lessThan">
      <formula>0</formula>
    </cfRule>
  </conditionalFormatting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3884-2220-4002-BF14-F0AD171C5C3D}">
  <sheetPr>
    <tabColor rgb="FF92D050"/>
  </sheetPr>
  <dimension ref="A1:J109"/>
  <sheetViews>
    <sheetView showZeros="0" workbookViewId="0">
      <selection activeCell="L62" sqref="L62"/>
    </sheetView>
  </sheetViews>
  <sheetFormatPr defaultRowHeight="12.95" customHeight="1" x14ac:dyDescent="0.45"/>
  <cols>
    <col min="1" max="1" width="4.1328125" customWidth="1"/>
    <col min="2" max="2" width="33.59765625" customWidth="1"/>
    <col min="3" max="3" width="8.3984375" customWidth="1"/>
    <col min="4" max="4" width="7.59765625" bestFit="1" customWidth="1"/>
    <col min="5" max="5" width="8.1328125" customWidth="1"/>
    <col min="6" max="6" width="3.73046875" style="35" customWidth="1"/>
    <col min="7" max="7" width="3.3984375" style="99" customWidth="1"/>
    <col min="8" max="8" width="8.1328125" style="114" customWidth="1"/>
    <col min="9" max="9" width="5" style="124" customWidth="1"/>
    <col min="10" max="10" width="7.1328125" style="23" customWidth="1"/>
  </cols>
  <sheetData>
    <row r="1" spans="2:10" ht="29.85" customHeight="1" x14ac:dyDescent="1.5">
      <c r="B1" s="386" t="s">
        <v>177</v>
      </c>
      <c r="C1" s="387"/>
      <c r="D1" s="387"/>
      <c r="E1" s="27"/>
      <c r="F1" s="36"/>
      <c r="G1" s="27"/>
      <c r="I1" s="834"/>
      <c r="J1" s="834"/>
    </row>
    <row r="2" spans="2:10" ht="15" customHeight="1" x14ac:dyDescent="0.55000000000000004">
      <c r="B2" s="27"/>
      <c r="C2" s="27"/>
      <c r="D2" s="27"/>
      <c r="E2" s="27"/>
      <c r="F2" s="36"/>
      <c r="G2" s="27"/>
      <c r="I2" s="275"/>
      <c r="J2" s="275"/>
    </row>
    <row r="3" spans="2:10" ht="12" customHeight="1" x14ac:dyDescent="0.5">
      <c r="B3" s="64" t="str">
        <f>'Prem Order'!B4</f>
        <v>Name:….................................................................</v>
      </c>
      <c r="C3" s="84"/>
      <c r="D3" s="84"/>
      <c r="E3" s="915" t="str">
        <f>'Prem Order'!D4</f>
        <v>Date: ….....................</v>
      </c>
      <c r="F3" s="915"/>
      <c r="G3" s="915"/>
      <c r="H3"/>
      <c r="I3" s="835"/>
      <c r="J3" s="836"/>
    </row>
    <row r="4" spans="2:10" ht="12" customHeight="1" x14ac:dyDescent="0.5">
      <c r="B4" s="64"/>
      <c r="C4" s="84"/>
      <c r="D4" s="84"/>
      <c r="E4" s="87"/>
      <c r="F4" s="87"/>
      <c r="G4" s="240"/>
      <c r="H4"/>
      <c r="I4" s="774"/>
      <c r="J4"/>
    </row>
    <row r="5" spans="2:10" ht="12.75" customHeight="1" thickBot="1" x14ac:dyDescent="0.55000000000000004">
      <c r="B5" s="64"/>
      <c r="C5" s="84"/>
      <c r="D5" s="84"/>
      <c r="E5" s="87"/>
      <c r="F5" s="261" t="s">
        <v>68</v>
      </c>
      <c r="G5" s="240"/>
      <c r="H5"/>
      <c r="I5" s="774"/>
      <c r="J5"/>
    </row>
    <row r="6" spans="2:10" ht="12.75" customHeight="1" x14ac:dyDescent="0.5">
      <c r="B6" s="925" t="s">
        <v>69</v>
      </c>
      <c r="C6" s="926"/>
      <c r="D6" s="926"/>
      <c r="E6" s="926"/>
      <c r="F6" s="59" t="s">
        <v>70</v>
      </c>
      <c r="G6" s="502" t="s">
        <v>71</v>
      </c>
      <c r="H6" s="128" t="s">
        <v>72</v>
      </c>
      <c r="I6" s="118" t="s">
        <v>73</v>
      </c>
      <c r="J6" s="433" t="s">
        <v>74</v>
      </c>
    </row>
    <row r="7" spans="2:10" ht="12.95" customHeight="1" x14ac:dyDescent="0.45">
      <c r="B7" s="827" t="s">
        <v>128</v>
      </c>
      <c r="C7" s="828"/>
      <c r="D7" s="828"/>
      <c r="E7" s="828"/>
      <c r="F7" s="39" t="s">
        <v>81</v>
      </c>
      <c r="G7" s="781"/>
      <c r="H7" s="241">
        <v>735</v>
      </c>
      <c r="I7" s="119"/>
      <c r="J7" s="61">
        <f>SUM(H7*I7)</f>
        <v>0</v>
      </c>
    </row>
    <row r="8" spans="2:10" ht="12.95" customHeight="1" thickBot="1" x14ac:dyDescent="0.5">
      <c r="B8" s="827" t="s">
        <v>180</v>
      </c>
      <c r="C8" s="828"/>
      <c r="D8" s="828"/>
      <c r="E8" s="828"/>
      <c r="F8" s="34"/>
      <c r="G8" s="782"/>
      <c r="H8" s="241">
        <v>595</v>
      </c>
      <c r="I8" s="119"/>
      <c r="J8" s="61">
        <f>SUM(H8*I8)</f>
        <v>0</v>
      </c>
    </row>
    <row r="9" spans="2:10" ht="12.95" customHeight="1" x14ac:dyDescent="0.5">
      <c r="B9" s="925" t="s">
        <v>178</v>
      </c>
      <c r="C9" s="926"/>
      <c r="D9" s="926"/>
      <c r="E9" s="926"/>
      <c r="F9" s="59" t="s">
        <v>70</v>
      </c>
      <c r="G9" s="502" t="s">
        <v>71</v>
      </c>
      <c r="H9" s="128" t="s">
        <v>72</v>
      </c>
      <c r="I9" s="118" t="s">
        <v>73</v>
      </c>
      <c r="J9" s="433" t="s">
        <v>74</v>
      </c>
    </row>
    <row r="10" spans="2:10" ht="12.95" customHeight="1" x14ac:dyDescent="0.45">
      <c r="B10" s="927" t="s">
        <v>179</v>
      </c>
      <c r="C10" s="928"/>
      <c r="D10" s="928"/>
      <c r="E10" s="928"/>
      <c r="F10" s="569"/>
      <c r="G10" s="783"/>
      <c r="H10" s="3">
        <v>425</v>
      </c>
      <c r="I10" s="122"/>
      <c r="J10" s="61">
        <f t="shared" ref="J10:J12" si="0">SUM(H10*I10)</f>
        <v>0</v>
      </c>
    </row>
    <row r="11" spans="2:10" ht="12.95" customHeight="1" x14ac:dyDescent="0.45">
      <c r="B11" s="853" t="s">
        <v>812</v>
      </c>
      <c r="C11" s="854"/>
      <c r="D11" s="854"/>
      <c r="E11" s="855"/>
      <c r="F11" s="569"/>
      <c r="G11" s="783"/>
      <c r="H11" s="3">
        <v>195</v>
      </c>
      <c r="I11" s="122"/>
      <c r="J11" s="61">
        <f>SUM(H11*I11)</f>
        <v>0</v>
      </c>
    </row>
    <row r="12" spans="2:10" ht="12.95" customHeight="1" x14ac:dyDescent="0.45">
      <c r="B12" s="853" t="s">
        <v>813</v>
      </c>
      <c r="C12" s="854"/>
      <c r="D12" s="854"/>
      <c r="E12" s="855"/>
      <c r="F12" s="569"/>
      <c r="G12" s="783"/>
      <c r="H12" s="3">
        <v>195</v>
      </c>
      <c r="I12" s="122"/>
      <c r="J12" s="61">
        <f t="shared" si="0"/>
        <v>0</v>
      </c>
    </row>
    <row r="13" spans="2:10" ht="12.95" customHeight="1" x14ac:dyDescent="0.45">
      <c r="B13" s="853" t="s">
        <v>814</v>
      </c>
      <c r="C13" s="854"/>
      <c r="D13" s="854"/>
      <c r="E13" s="855"/>
      <c r="F13" s="569"/>
      <c r="G13" s="783"/>
      <c r="H13" s="3">
        <v>225</v>
      </c>
      <c r="I13" s="122"/>
      <c r="J13" s="61">
        <f>SUM(H13*I13)</f>
        <v>0</v>
      </c>
    </row>
    <row r="14" spans="2:10" ht="12.95" customHeight="1" x14ac:dyDescent="0.45">
      <c r="B14" s="906" t="s">
        <v>77</v>
      </c>
      <c r="C14" s="907"/>
      <c r="D14" s="907"/>
      <c r="E14" s="908"/>
      <c r="F14" s="37"/>
      <c r="G14" s="784"/>
      <c r="H14" s="129"/>
      <c r="I14" s="120"/>
      <c r="J14" s="62"/>
    </row>
    <row r="15" spans="2:10" ht="12.95" customHeight="1" x14ac:dyDescent="0.45">
      <c r="B15" s="827" t="s">
        <v>80</v>
      </c>
      <c r="C15" s="828"/>
      <c r="D15" s="828"/>
      <c r="E15" s="828"/>
      <c r="F15" s="34" t="s">
        <v>81</v>
      </c>
      <c r="G15" s="782" t="s">
        <v>82</v>
      </c>
      <c r="H15" s="241">
        <v>295</v>
      </c>
      <c r="I15" s="119"/>
      <c r="J15" s="61">
        <f>SUM(H15*I15)</f>
        <v>0</v>
      </c>
    </row>
    <row r="16" spans="2:10" ht="12.95" customHeight="1" x14ac:dyDescent="0.45">
      <c r="B16" s="827" t="s">
        <v>181</v>
      </c>
      <c r="C16" s="828"/>
      <c r="D16" s="828"/>
      <c r="E16" s="828"/>
      <c r="F16" s="34" t="s">
        <v>81</v>
      </c>
      <c r="G16" s="782" t="s">
        <v>131</v>
      </c>
      <c r="H16" s="241">
        <v>225</v>
      </c>
      <c r="I16" s="119"/>
      <c r="J16" s="61">
        <f>SUM(H16*I16)</f>
        <v>0</v>
      </c>
    </row>
    <row r="17" spans="2:10" ht="12.95" customHeight="1" x14ac:dyDescent="0.45">
      <c r="B17" s="850" t="s">
        <v>815</v>
      </c>
      <c r="C17" s="851"/>
      <c r="D17" s="851"/>
      <c r="E17" s="852"/>
      <c r="F17" s="34"/>
      <c r="G17" s="782"/>
      <c r="H17" s="241">
        <v>350</v>
      </c>
      <c r="I17" s="119"/>
      <c r="J17" s="61">
        <f>SUM(H17*I17)</f>
        <v>0</v>
      </c>
    </row>
    <row r="18" spans="2:10" ht="12.95" customHeight="1" x14ac:dyDescent="0.45">
      <c r="B18" s="77" t="s">
        <v>83</v>
      </c>
      <c r="C18" s="97" t="s">
        <v>84</v>
      </c>
      <c r="D18" s="98" t="s">
        <v>85</v>
      </c>
      <c r="E18" s="98" t="s">
        <v>86</v>
      </c>
      <c r="F18" s="76"/>
      <c r="G18" s="785"/>
      <c r="H18" s="130"/>
      <c r="I18" s="121"/>
      <c r="J18" s="555"/>
    </row>
    <row r="19" spans="2:10" ht="12.95" customHeight="1" x14ac:dyDescent="0.45">
      <c r="B19" s="339" t="s">
        <v>133</v>
      </c>
      <c r="C19" s="340"/>
      <c r="D19" s="340"/>
      <c r="E19" s="340"/>
      <c r="F19" s="34"/>
      <c r="G19" s="782"/>
      <c r="H19" s="241">
        <v>150</v>
      </c>
      <c r="I19" s="119"/>
      <c r="J19" s="61">
        <f t="shared" ref="J19" si="1">SUM(H19*I19)</f>
        <v>0</v>
      </c>
    </row>
    <row r="20" spans="2:10" ht="12" customHeight="1" x14ac:dyDescent="0.45">
      <c r="B20" s="932" t="s">
        <v>88</v>
      </c>
      <c r="C20" s="933"/>
      <c r="D20" s="933"/>
      <c r="E20" s="934"/>
      <c r="F20" s="487"/>
      <c r="G20" s="786"/>
      <c r="H20" s="488"/>
      <c r="I20" s="121"/>
      <c r="J20" s="555"/>
    </row>
    <row r="21" spans="2:10" ht="12" customHeight="1" x14ac:dyDescent="0.45">
      <c r="B21" s="827" t="s">
        <v>867</v>
      </c>
      <c r="C21" s="828"/>
      <c r="D21" s="828"/>
      <c r="E21" s="828"/>
      <c r="F21" s="34"/>
      <c r="G21" s="782"/>
      <c r="H21" s="241">
        <v>895</v>
      </c>
      <c r="I21" s="417"/>
      <c r="J21" s="61">
        <f>SUM(H21*I21)</f>
        <v>0</v>
      </c>
    </row>
    <row r="22" spans="2:10" ht="12.95" customHeight="1" x14ac:dyDescent="0.45">
      <c r="B22" s="850" t="s">
        <v>991</v>
      </c>
      <c r="C22" s="851"/>
      <c r="D22" s="851"/>
      <c r="E22" s="852"/>
      <c r="F22" s="34" t="s">
        <v>81</v>
      </c>
      <c r="G22" s="787"/>
      <c r="H22" s="390">
        <v>5800</v>
      </c>
      <c r="I22" s="417"/>
      <c r="J22" s="61">
        <f>SUM(H22*I22)</f>
        <v>0</v>
      </c>
    </row>
    <row r="23" spans="2:10" ht="12.95" customHeight="1" x14ac:dyDescent="0.45">
      <c r="B23" s="368" t="s">
        <v>868</v>
      </c>
      <c r="C23" s="341"/>
      <c r="D23" s="341"/>
      <c r="E23" s="342"/>
      <c r="F23" s="34" t="s">
        <v>81</v>
      </c>
      <c r="G23" s="787"/>
      <c r="H23" s="241">
        <v>1800</v>
      </c>
      <c r="I23" s="417"/>
      <c r="J23" s="61">
        <f t="shared" ref="J23:J34" si="2">SUM(H23*I23)</f>
        <v>0</v>
      </c>
    </row>
    <row r="24" spans="2:10" ht="12.95" customHeight="1" x14ac:dyDescent="0.45">
      <c r="B24" s="850" t="s">
        <v>96</v>
      </c>
      <c r="C24" s="851"/>
      <c r="D24" s="851"/>
      <c r="E24" s="852"/>
      <c r="F24" s="388"/>
      <c r="G24" s="787"/>
      <c r="H24" s="390">
        <v>2800</v>
      </c>
      <c r="I24" s="417"/>
      <c r="J24" s="61">
        <f t="shared" si="2"/>
        <v>0</v>
      </c>
    </row>
    <row r="25" spans="2:10" ht="12" customHeight="1" x14ac:dyDescent="0.45">
      <c r="B25" s="368" t="s">
        <v>909</v>
      </c>
      <c r="C25" s="341"/>
      <c r="D25" s="341"/>
      <c r="E25" s="342"/>
      <c r="F25" s="388"/>
      <c r="G25" s="787"/>
      <c r="H25" s="390">
        <v>475</v>
      </c>
      <c r="I25" s="417"/>
      <c r="J25" s="61">
        <f t="shared" si="2"/>
        <v>0</v>
      </c>
    </row>
    <row r="26" spans="2:10" ht="12" customHeight="1" x14ac:dyDescent="0.45">
      <c r="B26" s="929" t="s">
        <v>869</v>
      </c>
      <c r="C26" s="930"/>
      <c r="D26" s="930"/>
      <c r="E26" s="931"/>
      <c r="F26" s="39"/>
      <c r="G26" s="781"/>
      <c r="H26" s="241">
        <v>800</v>
      </c>
      <c r="I26" s="417"/>
      <c r="J26" s="61">
        <f t="shared" si="2"/>
        <v>0</v>
      </c>
    </row>
    <row r="27" spans="2:10" ht="12" customHeight="1" x14ac:dyDescent="0.45">
      <c r="B27" s="850" t="s">
        <v>1005</v>
      </c>
      <c r="C27" s="851"/>
      <c r="D27" s="851"/>
      <c r="E27" s="852"/>
      <c r="F27" s="543"/>
      <c r="G27" s="788"/>
      <c r="H27" s="447">
        <v>1600</v>
      </c>
      <c r="I27" s="417"/>
      <c r="J27" s="61">
        <f t="shared" si="2"/>
        <v>0</v>
      </c>
    </row>
    <row r="28" spans="2:10" ht="12" customHeight="1" x14ac:dyDescent="0.45">
      <c r="B28" s="929" t="s">
        <v>920</v>
      </c>
      <c r="C28" s="930"/>
      <c r="D28" s="930"/>
      <c r="E28" s="931"/>
      <c r="F28" s="370"/>
      <c r="G28" s="85"/>
      <c r="H28" s="131">
        <v>1400</v>
      </c>
      <c r="I28" s="417"/>
      <c r="J28" s="61">
        <f t="shared" si="2"/>
        <v>0</v>
      </c>
    </row>
    <row r="29" spans="2:10" ht="12.95" customHeight="1" x14ac:dyDescent="0.45">
      <c r="B29" s="929" t="s">
        <v>183</v>
      </c>
      <c r="C29" s="930"/>
      <c r="D29" s="930"/>
      <c r="E29" s="931"/>
      <c r="F29" s="39"/>
      <c r="G29" s="781"/>
      <c r="H29" s="241">
        <v>600</v>
      </c>
      <c r="I29" s="417"/>
      <c r="J29" s="61">
        <f t="shared" si="2"/>
        <v>0</v>
      </c>
    </row>
    <row r="30" spans="2:10" ht="12.95" customHeight="1" x14ac:dyDescent="0.45">
      <c r="B30" s="369" t="s">
        <v>184</v>
      </c>
      <c r="C30" s="567"/>
      <c r="D30" s="567"/>
      <c r="E30" s="568"/>
      <c r="F30" s="34"/>
      <c r="G30" s="781"/>
      <c r="H30" s="807" t="s">
        <v>1003</v>
      </c>
      <c r="I30" s="417"/>
      <c r="J30" s="61"/>
    </row>
    <row r="31" spans="2:10" ht="12.95" customHeight="1" x14ac:dyDescent="0.45">
      <c r="B31" s="368" t="s">
        <v>831</v>
      </c>
      <c r="C31" s="341" t="s">
        <v>918</v>
      </c>
      <c r="D31" s="341" t="s">
        <v>919</v>
      </c>
      <c r="E31" s="342"/>
      <c r="F31" s="388"/>
      <c r="G31" s="141"/>
      <c r="H31" s="283">
        <v>140</v>
      </c>
      <c r="I31" s="671"/>
      <c r="J31" s="61">
        <f t="shared" si="2"/>
        <v>0</v>
      </c>
    </row>
    <row r="32" spans="2:10" ht="12.95" customHeight="1" x14ac:dyDescent="0.45">
      <c r="B32" s="368" t="s">
        <v>953</v>
      </c>
      <c r="C32" s="341"/>
      <c r="D32" s="341"/>
      <c r="E32" s="342"/>
      <c r="F32" s="388"/>
      <c r="G32" s="141"/>
      <c r="H32" s="283">
        <v>125</v>
      </c>
      <c r="I32" s="671"/>
      <c r="J32" s="61">
        <f t="shared" si="2"/>
        <v>0</v>
      </c>
    </row>
    <row r="33" spans="2:10" ht="12.95" customHeight="1" x14ac:dyDescent="0.45">
      <c r="B33" s="850" t="s">
        <v>866</v>
      </c>
      <c r="C33" s="851"/>
      <c r="D33" s="851"/>
      <c r="E33" s="852"/>
      <c r="F33" s="388"/>
      <c r="G33" s="141"/>
      <c r="H33" s="283">
        <v>850</v>
      </c>
      <c r="I33" s="671"/>
      <c r="J33" s="61">
        <f t="shared" si="2"/>
        <v>0</v>
      </c>
    </row>
    <row r="34" spans="2:10" ht="12.95" customHeight="1" x14ac:dyDescent="0.45">
      <c r="B34" s="827" t="s">
        <v>865</v>
      </c>
      <c r="C34" s="828"/>
      <c r="D34" s="828"/>
      <c r="E34" s="828"/>
      <c r="F34" s="34" t="s">
        <v>81</v>
      </c>
      <c r="G34" s="85"/>
      <c r="H34" s="131">
        <v>1350</v>
      </c>
      <c r="I34" s="417"/>
      <c r="J34" s="61">
        <f t="shared" si="2"/>
        <v>0</v>
      </c>
    </row>
    <row r="35" spans="2:10" ht="12.95" customHeight="1" thickBot="1" x14ac:dyDescent="0.5">
      <c r="B35" s="935" t="s">
        <v>97</v>
      </c>
      <c r="C35" s="936"/>
      <c r="D35" s="936"/>
      <c r="E35" s="937"/>
      <c r="F35" s="612"/>
      <c r="G35" s="789"/>
      <c r="H35" s="613"/>
      <c r="I35" s="614"/>
      <c r="J35" s="615"/>
    </row>
    <row r="36" spans="2:10" ht="12.95" customHeight="1" x14ac:dyDescent="0.45">
      <c r="B36" s="938" t="s">
        <v>185</v>
      </c>
      <c r="C36" s="939"/>
      <c r="D36" s="939"/>
      <c r="E36" s="940"/>
      <c r="F36" s="616"/>
      <c r="G36" s="790"/>
      <c r="H36" s="617">
        <v>160</v>
      </c>
      <c r="I36" s="618"/>
      <c r="J36" s="619">
        <f t="shared" ref="J36:J42" si="3">SUM(H36*I36)</f>
        <v>0</v>
      </c>
    </row>
    <row r="37" spans="2:10" ht="12.95" customHeight="1" x14ac:dyDescent="0.45">
      <c r="B37" s="850" t="s">
        <v>137</v>
      </c>
      <c r="C37" s="851"/>
      <c r="D37" s="851"/>
      <c r="E37" s="852"/>
      <c r="F37" s="34" t="s">
        <v>81</v>
      </c>
      <c r="G37" s="782"/>
      <c r="H37" s="241">
        <v>150</v>
      </c>
      <c r="I37" s="119"/>
      <c r="J37" s="61">
        <f t="shared" si="3"/>
        <v>0</v>
      </c>
    </row>
    <row r="38" spans="2:10" ht="12.95" customHeight="1" x14ac:dyDescent="0.45">
      <c r="B38" s="850" t="s">
        <v>138</v>
      </c>
      <c r="C38" s="851"/>
      <c r="D38" s="851"/>
      <c r="E38" s="852"/>
      <c r="F38" s="34"/>
      <c r="G38" s="782"/>
      <c r="H38" s="241">
        <v>425</v>
      </c>
      <c r="I38" s="119"/>
      <c r="J38" s="489">
        <f t="shared" si="3"/>
        <v>0</v>
      </c>
    </row>
    <row r="39" spans="2:10" ht="12.95" customHeight="1" x14ac:dyDescent="0.45">
      <c r="B39" s="850" t="s">
        <v>871</v>
      </c>
      <c r="C39" s="851"/>
      <c r="D39" s="851"/>
      <c r="E39" s="852"/>
      <c r="F39" s="34" t="s">
        <v>81</v>
      </c>
      <c r="G39" s="782" t="s">
        <v>131</v>
      </c>
      <c r="H39" s="241">
        <v>600</v>
      </c>
      <c r="I39" s="119"/>
      <c r="J39" s="61">
        <f t="shared" si="3"/>
        <v>0</v>
      </c>
    </row>
    <row r="40" spans="2:10" ht="12.95" customHeight="1" x14ac:dyDescent="0.45">
      <c r="B40" s="850" t="s">
        <v>186</v>
      </c>
      <c r="C40" s="851"/>
      <c r="D40" s="851"/>
      <c r="E40" s="852"/>
      <c r="F40" s="34"/>
      <c r="G40" s="782"/>
      <c r="H40" s="241">
        <v>250</v>
      </c>
      <c r="I40" s="119"/>
      <c r="J40" s="489">
        <f t="shared" si="3"/>
        <v>0</v>
      </c>
    </row>
    <row r="41" spans="2:10" ht="12.95" customHeight="1" x14ac:dyDescent="0.45">
      <c r="B41" s="920" t="s">
        <v>140</v>
      </c>
      <c r="C41" s="921"/>
      <c r="D41" s="921"/>
      <c r="E41" s="922"/>
      <c r="G41" s="103"/>
      <c r="H41" s="610">
        <v>175</v>
      </c>
      <c r="I41" s="391"/>
      <c r="J41" s="611">
        <f t="shared" si="3"/>
        <v>0</v>
      </c>
    </row>
    <row r="42" spans="2:10" ht="12.95" customHeight="1" thickBot="1" x14ac:dyDescent="0.5">
      <c r="B42" s="923" t="s">
        <v>187</v>
      </c>
      <c r="C42" s="924"/>
      <c r="D42" s="924"/>
      <c r="E42" s="924"/>
      <c r="F42" s="620"/>
      <c r="G42" s="791"/>
      <c r="H42" s="358">
        <v>275</v>
      </c>
      <c r="I42" s="126"/>
      <c r="J42" s="277">
        <f t="shared" si="3"/>
        <v>0</v>
      </c>
    </row>
    <row r="43" spans="2:10" ht="15" customHeight="1" thickBot="1" x14ac:dyDescent="0.5"/>
    <row r="44" spans="2:10" ht="15" customHeight="1" thickBot="1" x14ac:dyDescent="0.5">
      <c r="B44" s="942" t="s">
        <v>188</v>
      </c>
      <c r="C44" s="943"/>
      <c r="D44" s="943"/>
      <c r="E44" s="943"/>
      <c r="F44" s="943"/>
      <c r="G44" s="943"/>
      <c r="H44" s="943"/>
      <c r="I44" s="944"/>
      <c r="J44" s="491">
        <f>SUM(J3:J43)</f>
        <v>0</v>
      </c>
    </row>
    <row r="45" spans="2:10" ht="15" customHeight="1" thickBot="1" x14ac:dyDescent="0.5">
      <c r="B45" s="902" t="s">
        <v>189</v>
      </c>
      <c r="C45" s="903"/>
      <c r="D45" s="903"/>
      <c r="E45" s="903"/>
      <c r="F45" s="903"/>
      <c r="G45" s="903"/>
      <c r="H45" s="903"/>
      <c r="I45" s="941"/>
      <c r="J45" s="492">
        <f>SUM(J92)</f>
        <v>0</v>
      </c>
    </row>
    <row r="46" spans="2:10" ht="12.95" customHeight="1" thickBot="1" x14ac:dyDescent="0.5">
      <c r="B46" s="200" t="s">
        <v>190</v>
      </c>
      <c r="C46" s="201"/>
      <c r="D46" s="201"/>
      <c r="E46" s="202"/>
      <c r="F46" s="203"/>
      <c r="G46" s="792"/>
      <c r="H46" s="204"/>
      <c r="I46" s="775"/>
      <c r="J46" s="491">
        <f>SUM(J73)</f>
        <v>0</v>
      </c>
    </row>
    <row r="47" spans="2:10" ht="16.350000000000001" customHeight="1" thickBot="1" x14ac:dyDescent="0.55000000000000004">
      <c r="B47" s="842" t="s">
        <v>108</v>
      </c>
      <c r="C47" s="843"/>
      <c r="D47" s="843"/>
      <c r="E47" s="843"/>
      <c r="F47" s="843"/>
      <c r="G47" s="843"/>
      <c r="H47" s="843"/>
      <c r="I47" s="945"/>
      <c r="J47" s="490">
        <f>SUM(J44:J46)</f>
        <v>0</v>
      </c>
    </row>
    <row r="48" spans="2:10" ht="16.350000000000001" customHeight="1" x14ac:dyDescent="0.5">
      <c r="B48" s="155"/>
      <c r="C48" s="42"/>
      <c r="D48" s="42"/>
      <c r="E48" s="42"/>
      <c r="F48" s="156"/>
      <c r="G48" s="793"/>
      <c r="H48" s="157"/>
      <c r="I48" s="158"/>
      <c r="J48" s="159"/>
    </row>
    <row r="49" spans="1:10" ht="16.350000000000001" customHeight="1" x14ac:dyDescent="0.5">
      <c r="A49" s="185" t="s">
        <v>81</v>
      </c>
      <c r="B49" s="184" t="s">
        <v>109</v>
      </c>
      <c r="C49" s="42"/>
      <c r="E49" s="184" t="s">
        <v>131</v>
      </c>
      <c r="F49" s="186" t="s">
        <v>144</v>
      </c>
      <c r="G49" s="794"/>
      <c r="H49" s="42"/>
      <c r="I49" s="158"/>
      <c r="J49" s="159"/>
    </row>
    <row r="50" spans="1:10" ht="16.350000000000001" customHeight="1" x14ac:dyDescent="0.5">
      <c r="A50" s="184" t="s">
        <v>71</v>
      </c>
      <c r="B50" s="184" t="s">
        <v>110</v>
      </c>
      <c r="C50" s="42"/>
      <c r="E50" s="184" t="s">
        <v>82</v>
      </c>
      <c r="F50" s="186" t="s">
        <v>145</v>
      </c>
      <c r="G50" s="794"/>
      <c r="H50" s="157"/>
      <c r="I50" s="158"/>
      <c r="J50" s="159"/>
    </row>
    <row r="51" spans="1:10" ht="16.350000000000001" customHeight="1" x14ac:dyDescent="0.5">
      <c r="A51" s="260" t="s">
        <v>146</v>
      </c>
      <c r="B51" s="551" t="s">
        <v>191</v>
      </c>
      <c r="C51" s="552"/>
      <c r="D51" s="552"/>
      <c r="E51" s="552"/>
      <c r="F51" s="553"/>
      <c r="G51" s="795"/>
      <c r="H51" s="157"/>
      <c r="I51" s="158"/>
      <c r="J51" s="159"/>
    </row>
    <row r="52" spans="1:10" ht="20.25" customHeight="1" x14ac:dyDescent="0.5">
      <c r="B52" s="551" t="s">
        <v>148</v>
      </c>
      <c r="C52" s="552"/>
      <c r="D52" s="554"/>
      <c r="E52" s="554"/>
      <c r="F52" s="553"/>
      <c r="G52" s="795"/>
      <c r="H52" s="157"/>
      <c r="I52" s="158"/>
      <c r="J52" s="159"/>
    </row>
    <row r="53" spans="1:10" ht="20.25" customHeight="1" x14ac:dyDescent="0.5">
      <c r="B53" s="551"/>
      <c r="C53" s="552"/>
      <c r="D53" s="554"/>
      <c r="E53" s="554"/>
      <c r="F53" s="553"/>
      <c r="G53" s="795"/>
      <c r="H53" s="157"/>
      <c r="I53" s="158"/>
      <c r="J53" s="159"/>
    </row>
    <row r="54" spans="1:10" ht="20.25" customHeight="1" x14ac:dyDescent="0.5">
      <c r="B54" s="551"/>
      <c r="C54" s="552"/>
      <c r="D54" s="554"/>
      <c r="E54" s="554"/>
      <c r="F54" s="553"/>
      <c r="G54" s="795"/>
      <c r="H54" s="157"/>
      <c r="I54" s="158"/>
      <c r="J54" s="159"/>
    </row>
    <row r="55" spans="1:10" ht="11.1" customHeight="1" x14ac:dyDescent="0.5">
      <c r="F55" s="156"/>
      <c r="G55" s="793"/>
      <c r="H55" s="157"/>
      <c r="I55" s="158"/>
      <c r="J55" s="159"/>
    </row>
    <row r="56" spans="1:10" ht="11.1" customHeight="1" x14ac:dyDescent="0.5">
      <c r="F56" s="156"/>
      <c r="G56" s="793"/>
      <c r="H56" s="157"/>
      <c r="I56" s="158"/>
      <c r="J56" s="159"/>
    </row>
    <row r="57" spans="1:10" ht="18.75" customHeight="1" x14ac:dyDescent="0.55000000000000004">
      <c r="B57" s="27" t="str">
        <f>IF(B1="","",B1)</f>
        <v>Premium Model Options</v>
      </c>
      <c r="E57" s="27"/>
      <c r="F57" s="36"/>
      <c r="G57" s="27"/>
      <c r="J57" s="44"/>
    </row>
    <row r="58" spans="1:10" ht="18.75" customHeight="1" x14ac:dyDescent="0.55000000000000004">
      <c r="B58" s="27"/>
      <c r="E58" s="27"/>
      <c r="F58" s="36"/>
      <c r="G58" s="27"/>
      <c r="J58" s="44"/>
    </row>
    <row r="59" spans="1:10" ht="12.75" customHeight="1" x14ac:dyDescent="0.45">
      <c r="B59" s="84" t="str">
        <f>'Prem Order'!B4</f>
        <v>Name:….................................................................</v>
      </c>
      <c r="D59" s="958" t="str">
        <f>'Prem Order'!B12</f>
        <v>Model:</v>
      </c>
      <c r="E59" s="958"/>
      <c r="F59" s="958"/>
      <c r="G59" s="958"/>
      <c r="H59" s="958"/>
    </row>
    <row r="60" spans="1:10" ht="12.75" customHeight="1" thickBot="1" x14ac:dyDescent="0.5">
      <c r="B60" s="724"/>
      <c r="C60" s="724"/>
      <c r="D60" s="724"/>
      <c r="E60" s="724"/>
      <c r="F60" s="724"/>
      <c r="G60" s="776"/>
      <c r="H60" s="724"/>
      <c r="I60" s="776"/>
      <c r="J60" s="725"/>
    </row>
    <row r="61" spans="1:10" ht="12.75" customHeight="1" x14ac:dyDescent="0.45">
      <c r="B61" s="952" t="s">
        <v>101</v>
      </c>
      <c r="C61" s="953"/>
      <c r="D61" s="953"/>
      <c r="E61" s="953"/>
      <c r="F61" s="953"/>
      <c r="G61" s="954"/>
      <c r="H61" s="128" t="s">
        <v>72</v>
      </c>
      <c r="I61" s="118" t="s">
        <v>73</v>
      </c>
      <c r="J61" s="58" t="s">
        <v>74</v>
      </c>
    </row>
    <row r="62" spans="1:10" ht="12.75" customHeight="1" x14ac:dyDescent="0.45">
      <c r="B62" s="850" t="s">
        <v>102</v>
      </c>
      <c r="C62" s="851"/>
      <c r="D62" s="851"/>
      <c r="E62" s="851"/>
      <c r="F62" s="851"/>
      <c r="G62" s="852"/>
      <c r="H62" s="241">
        <v>495</v>
      </c>
      <c r="I62" s="242"/>
      <c r="J62" s="484">
        <f t="shared" ref="J62:J63" si="4">SUM(H62*I62)</f>
        <v>0</v>
      </c>
    </row>
    <row r="63" spans="1:10" ht="12.75" customHeight="1" x14ac:dyDescent="0.45">
      <c r="B63" s="853" t="s">
        <v>104</v>
      </c>
      <c r="C63" s="854"/>
      <c r="D63" s="854"/>
      <c r="E63" s="854"/>
      <c r="F63" s="854"/>
      <c r="G63" s="855"/>
      <c r="H63" s="283">
        <v>320</v>
      </c>
      <c r="I63" s="284"/>
      <c r="J63" s="79">
        <f t="shared" si="4"/>
        <v>0</v>
      </c>
    </row>
    <row r="64" spans="1:10" ht="12.95" customHeight="1" thickBot="1" x14ac:dyDescent="0.5">
      <c r="B64" s="949" t="s">
        <v>107</v>
      </c>
      <c r="C64" s="950"/>
      <c r="D64" s="950"/>
      <c r="E64" s="950"/>
      <c r="F64" s="950"/>
      <c r="G64" s="951"/>
      <c r="H64" s="358">
        <v>350</v>
      </c>
      <c r="I64" s="126"/>
      <c r="J64" s="418">
        <f>SUM(H64*I64)</f>
        <v>0</v>
      </c>
    </row>
    <row r="65" spans="1:10" ht="12.95" customHeight="1" x14ac:dyDescent="0.45">
      <c r="B65" s="946" t="s">
        <v>154</v>
      </c>
      <c r="C65" s="947"/>
      <c r="D65" s="947"/>
      <c r="E65" s="947"/>
      <c r="F65" s="947"/>
      <c r="G65" s="947"/>
      <c r="H65" s="947"/>
      <c r="I65" s="947"/>
      <c r="J65" s="948"/>
    </row>
    <row r="66" spans="1:10" ht="12.95" customHeight="1" x14ac:dyDescent="0.45">
      <c r="B66" s="354" t="s">
        <v>155</v>
      </c>
      <c r="C66" s="347"/>
      <c r="D66" s="346">
        <v>1</v>
      </c>
      <c r="E66" s="346">
        <v>2</v>
      </c>
      <c r="F66" s="346">
        <v>3</v>
      </c>
      <c r="G66" s="796">
        <v>4</v>
      </c>
      <c r="H66" s="348"/>
      <c r="I66" s="349"/>
      <c r="J66" s="355"/>
    </row>
    <row r="67" spans="1:10" ht="12.95" customHeight="1" x14ac:dyDescent="0.45">
      <c r="B67" s="238" t="s">
        <v>156</v>
      </c>
      <c r="C67" s="3"/>
      <c r="D67" s="85"/>
      <c r="E67" s="85"/>
      <c r="F67" s="85"/>
      <c r="G67" s="85"/>
      <c r="H67" s="131">
        <v>320</v>
      </c>
      <c r="I67" s="122">
        <f>SUM(D67:G67)</f>
        <v>0</v>
      </c>
      <c r="J67" s="493">
        <f t="shared" ref="J67:J68" si="5">SUM(H67*I67)</f>
        <v>0</v>
      </c>
    </row>
    <row r="68" spans="1:10" ht="15" customHeight="1" x14ac:dyDescent="0.45">
      <c r="B68" s="486" t="s">
        <v>872</v>
      </c>
      <c r="C68" s="139"/>
      <c r="D68" s="141"/>
      <c r="E68" s="141"/>
      <c r="F68" s="141"/>
      <c r="G68" s="141"/>
      <c r="H68" s="283">
        <v>38</v>
      </c>
      <c r="I68" s="122">
        <f t="shared" ref="I68:I69" si="6">SUM(D68:G68)</f>
        <v>0</v>
      </c>
      <c r="J68" s="493">
        <f t="shared" si="5"/>
        <v>0</v>
      </c>
    </row>
    <row r="69" spans="1:10" ht="15.75" customHeight="1" x14ac:dyDescent="0.45">
      <c r="B69" s="286" t="s">
        <v>192</v>
      </c>
      <c r="C69" s="52"/>
      <c r="D69" s="85"/>
      <c r="E69" s="85"/>
      <c r="F69" s="85"/>
      <c r="G69" s="85"/>
      <c r="H69" s="131">
        <v>290</v>
      </c>
      <c r="I69" s="122">
        <f t="shared" si="6"/>
        <v>0</v>
      </c>
      <c r="J69" s="493">
        <f>SUM(H69*I69)</f>
        <v>0</v>
      </c>
    </row>
    <row r="70" spans="1:10" ht="14.25" customHeight="1" x14ac:dyDescent="0.45">
      <c r="B70" s="356" t="s">
        <v>159</v>
      </c>
      <c r="C70" s="344" t="s">
        <v>160</v>
      </c>
      <c r="D70" s="344">
        <v>1</v>
      </c>
      <c r="E70" s="344">
        <v>2</v>
      </c>
      <c r="F70" s="344">
        <v>3</v>
      </c>
      <c r="G70" s="797">
        <v>4</v>
      </c>
      <c r="H70" s="350"/>
      <c r="I70" s="351"/>
      <c r="J70" s="357"/>
    </row>
    <row r="71" spans="1:10" ht="14.25" customHeight="1" x14ac:dyDescent="0.45">
      <c r="B71" s="238" t="s">
        <v>161</v>
      </c>
      <c r="C71" s="3"/>
      <c r="D71" s="352"/>
      <c r="E71" s="352"/>
      <c r="F71" s="353"/>
      <c r="G71" s="85"/>
      <c r="H71" s="131">
        <v>180</v>
      </c>
      <c r="I71" s="122">
        <f>SUM(D71:G71)</f>
        <v>0</v>
      </c>
      <c r="J71" s="79">
        <f>SUM(H71*I71)</f>
        <v>0</v>
      </c>
    </row>
    <row r="72" spans="1:10" ht="12.95" customHeight="1" thickBot="1" x14ac:dyDescent="0.5">
      <c r="B72" s="887" t="s">
        <v>162</v>
      </c>
      <c r="C72" s="888"/>
      <c r="D72" s="888"/>
      <c r="E72" s="888"/>
      <c r="F72" s="888"/>
      <c r="G72" s="889"/>
      <c r="H72" s="358">
        <v>150</v>
      </c>
      <c r="I72" s="126"/>
      <c r="J72" s="277">
        <f>SUM(H72*I72)</f>
        <v>0</v>
      </c>
    </row>
    <row r="73" spans="1:10" ht="12.95" customHeight="1" thickBot="1" x14ac:dyDescent="0.55000000000000004">
      <c r="B73" s="963" t="s">
        <v>193</v>
      </c>
      <c r="C73" s="964"/>
      <c r="D73" s="964"/>
      <c r="E73" s="964"/>
      <c r="F73" s="964"/>
      <c r="G73" s="964"/>
      <c r="H73" s="397"/>
      <c r="I73" s="398"/>
      <c r="J73" s="363">
        <f>SUM(J62:J72)</f>
        <v>0</v>
      </c>
    </row>
    <row r="74" spans="1:10" ht="12.95" customHeight="1" x14ac:dyDescent="0.5">
      <c r="B74" s="839"/>
      <c r="C74" s="839"/>
      <c r="D74" s="839"/>
      <c r="E74" s="839"/>
      <c r="F74" s="40"/>
      <c r="G74" s="798"/>
      <c r="J74" s="24"/>
    </row>
    <row r="75" spans="1:10" ht="12.95" customHeight="1" x14ac:dyDescent="0.5">
      <c r="B75" s="839"/>
      <c r="C75" s="839"/>
      <c r="D75" s="839"/>
      <c r="E75" s="839"/>
      <c r="F75" s="40"/>
      <c r="G75" s="798"/>
    </row>
    <row r="76" spans="1:10" ht="12.95" customHeight="1" x14ac:dyDescent="0.45">
      <c r="B76" s="836" t="s">
        <v>7</v>
      </c>
      <c r="C76" s="836"/>
      <c r="D76" s="836"/>
      <c r="E76" s="836"/>
    </row>
    <row r="77" spans="1:10" ht="12.95" customHeight="1" x14ac:dyDescent="0.45">
      <c r="B77" s="886" t="s">
        <v>112</v>
      </c>
      <c r="C77" s="886"/>
      <c r="D77" s="886"/>
      <c r="E77" s="886"/>
      <c r="F77" s="41"/>
    </row>
    <row r="78" spans="1:10" ht="12.95" customHeight="1" x14ac:dyDescent="0.5">
      <c r="B78" s="839"/>
      <c r="C78" s="839"/>
      <c r="D78" s="839"/>
      <c r="E78" s="839"/>
      <c r="F78" s="40"/>
      <c r="G78" s="798"/>
    </row>
    <row r="79" spans="1:10" s="9" customFormat="1" ht="12.95" customHeight="1" x14ac:dyDescent="0.5">
      <c r="A79"/>
      <c r="B79" s="877"/>
      <c r="C79" s="877"/>
      <c r="D79" s="877"/>
      <c r="E79" s="877"/>
      <c r="F79" s="40"/>
      <c r="G79" s="798"/>
      <c r="H79" s="114"/>
      <c r="I79" s="124"/>
      <c r="J79" s="23"/>
    </row>
    <row r="80" spans="1:10" s="9" customFormat="1" ht="12.95" customHeight="1" x14ac:dyDescent="0.5">
      <c r="A80"/>
      <c r="B80" s="839"/>
      <c r="C80" s="839"/>
      <c r="D80" s="839"/>
      <c r="E80" s="839"/>
      <c r="F80" s="40"/>
      <c r="G80" s="798"/>
      <c r="H80" s="114"/>
      <c r="I80" s="124"/>
      <c r="J80" s="23"/>
    </row>
    <row r="81" spans="1:10" s="9" customFormat="1" ht="14.1" customHeight="1" x14ac:dyDescent="0.5">
      <c r="B81" s="839"/>
      <c r="C81" s="839"/>
      <c r="D81" s="839"/>
      <c r="E81" s="839"/>
      <c r="F81" s="40"/>
      <c r="G81" s="798"/>
      <c r="H81" s="114"/>
      <c r="I81" s="124"/>
      <c r="J81" s="23"/>
    </row>
    <row r="82" spans="1:10" ht="12.95" customHeight="1" x14ac:dyDescent="0.5">
      <c r="A82" s="9"/>
      <c r="B82" s="839"/>
      <c r="C82" s="839"/>
      <c r="D82" s="839"/>
      <c r="E82" s="839"/>
      <c r="F82" s="40"/>
      <c r="G82" s="798"/>
      <c r="H82" s="132"/>
      <c r="I82" s="127"/>
      <c r="J82" s="25"/>
    </row>
    <row r="83" spans="1:10" ht="12.95" customHeight="1" x14ac:dyDescent="0.5">
      <c r="A83" s="9"/>
      <c r="B83" s="839"/>
      <c r="C83" s="839"/>
      <c r="D83" s="839"/>
      <c r="E83" s="839"/>
      <c r="F83" s="40"/>
      <c r="G83" s="798"/>
      <c r="H83" s="132"/>
      <c r="I83" s="127"/>
      <c r="J83" s="25"/>
    </row>
    <row r="84" spans="1:10" ht="12.95" customHeight="1" x14ac:dyDescent="0.5">
      <c r="B84" s="240"/>
      <c r="C84" s="211"/>
      <c r="D84" s="211"/>
      <c r="E84" s="211"/>
      <c r="F84" s="40"/>
      <c r="G84" s="798"/>
      <c r="H84" s="132"/>
      <c r="I84" s="127"/>
      <c r="J84" s="25"/>
    </row>
    <row r="85" spans="1:10" ht="12.95" customHeight="1" x14ac:dyDescent="0.45">
      <c r="F85"/>
      <c r="H85"/>
      <c r="I85" s="99"/>
      <c r="J85"/>
    </row>
    <row r="86" spans="1:10" ht="12.95" customHeight="1" thickBot="1" x14ac:dyDescent="0.5">
      <c r="F86"/>
      <c r="H86"/>
      <c r="I86" s="99"/>
      <c r="J86"/>
    </row>
    <row r="87" spans="1:10" ht="12.95" customHeight="1" thickBot="1" x14ac:dyDescent="0.5">
      <c r="B87" s="960" t="s">
        <v>150</v>
      </c>
      <c r="C87" s="961"/>
      <c r="D87" s="961"/>
      <c r="E87" s="961"/>
      <c r="F87" s="961"/>
      <c r="G87" s="962"/>
      <c r="H87" s="392" t="s">
        <v>123</v>
      </c>
      <c r="I87" s="777" t="s">
        <v>151</v>
      </c>
      <c r="J87" s="393" t="s">
        <v>74</v>
      </c>
    </row>
    <row r="88" spans="1:10" ht="12.95" customHeight="1" x14ac:dyDescent="0.45">
      <c r="B88" s="955"/>
      <c r="C88" s="956"/>
      <c r="D88" s="956"/>
      <c r="E88" s="956"/>
      <c r="F88" s="956"/>
      <c r="G88" s="957"/>
      <c r="H88" s="394"/>
      <c r="I88" s="778"/>
      <c r="J88" s="395"/>
    </row>
    <row r="89" spans="1:10" ht="12.95" customHeight="1" x14ac:dyDescent="0.45">
      <c r="B89" s="955"/>
      <c r="C89" s="956"/>
      <c r="D89" s="956"/>
      <c r="E89" s="956"/>
      <c r="F89" s="956"/>
      <c r="G89" s="957"/>
      <c r="H89" s="394"/>
      <c r="I89" s="778"/>
      <c r="J89" s="395"/>
    </row>
    <row r="90" spans="1:10" ht="12.95" customHeight="1" x14ac:dyDescent="0.45">
      <c r="B90" s="893"/>
      <c r="C90" s="894"/>
      <c r="D90" s="894"/>
      <c r="E90" s="894"/>
      <c r="F90" s="894"/>
      <c r="G90" s="895"/>
      <c r="H90" s="197"/>
      <c r="I90" s="779"/>
      <c r="J90" s="395">
        <f t="shared" ref="J90:J91" si="7">SUM(H90*I90)</f>
        <v>0</v>
      </c>
    </row>
    <row r="91" spans="1:10" ht="12.95" customHeight="1" thickBot="1" x14ac:dyDescent="0.5">
      <c r="B91" s="897"/>
      <c r="C91" s="898"/>
      <c r="D91" s="898"/>
      <c r="E91" s="898"/>
      <c r="F91" s="898"/>
      <c r="G91" s="899"/>
      <c r="H91" s="396"/>
      <c r="I91" s="780"/>
      <c r="J91" s="395">
        <f t="shared" si="7"/>
        <v>0</v>
      </c>
    </row>
    <row r="92" spans="1:10" ht="12.95" customHeight="1" thickBot="1" x14ac:dyDescent="0.5">
      <c r="B92" s="902" t="s">
        <v>152</v>
      </c>
      <c r="C92" s="903"/>
      <c r="D92" s="903"/>
      <c r="E92" s="903"/>
      <c r="F92" s="903"/>
      <c r="G92" s="903"/>
      <c r="H92" s="903"/>
      <c r="I92" s="959"/>
      <c r="J92" s="205">
        <f>SUM(J88:J91)</f>
        <v>0</v>
      </c>
    </row>
    <row r="93" spans="1:10" ht="12.75" customHeight="1" x14ac:dyDescent="0.45">
      <c r="F93"/>
      <c r="H93"/>
      <c r="I93" s="99"/>
      <c r="J93"/>
    </row>
    <row r="94" spans="1:10" ht="12.95" customHeight="1" x14ac:dyDescent="0.45">
      <c r="F94"/>
      <c r="H94"/>
      <c r="I94" s="99"/>
      <c r="J94"/>
    </row>
    <row r="95" spans="1:10" ht="12.95" customHeight="1" x14ac:dyDescent="0.45">
      <c r="B95" s="837">
        <f>ComfortOrder!C6</f>
        <v>0</v>
      </c>
      <c r="C95" s="837"/>
      <c r="F95"/>
      <c r="H95"/>
      <c r="I95" s="99"/>
      <c r="J95"/>
    </row>
    <row r="96" spans="1:10" ht="12.95" customHeight="1" thickBot="1" x14ac:dyDescent="0.55000000000000004">
      <c r="A96" s="879">
        <f>ComfortOrder!B7</f>
        <v>0</v>
      </c>
      <c r="B96" s="879"/>
      <c r="C96" s="644">
        <f>ComfortOrder!C14</f>
        <v>0</v>
      </c>
      <c r="F96"/>
      <c r="H96"/>
      <c r="I96" s="99"/>
      <c r="J96"/>
    </row>
    <row r="97" spans="1:10" ht="12.95" customHeight="1" x14ac:dyDescent="0.45">
      <c r="A97" s="586" t="s">
        <v>114</v>
      </c>
      <c r="B97" s="590"/>
      <c r="F97"/>
      <c r="H97"/>
      <c r="I97" s="99"/>
      <c r="J97"/>
    </row>
    <row r="98" spans="1:10" ht="12.95" customHeight="1" x14ac:dyDescent="0.45">
      <c r="A98" s="587"/>
      <c r="B98" s="591" t="s">
        <v>115</v>
      </c>
      <c r="F98"/>
      <c r="H98"/>
      <c r="I98" s="99"/>
      <c r="J98"/>
    </row>
    <row r="99" spans="1:10" ht="12.95" customHeight="1" x14ac:dyDescent="0.45">
      <c r="A99" s="587"/>
      <c r="B99" s="591" t="s">
        <v>116</v>
      </c>
      <c r="F99"/>
      <c r="H99"/>
      <c r="I99" s="99"/>
      <c r="J99"/>
    </row>
    <row r="100" spans="1:10" ht="12.95" customHeight="1" x14ac:dyDescent="0.45">
      <c r="A100" s="587"/>
      <c r="B100" s="591" t="s">
        <v>117</v>
      </c>
      <c r="F100"/>
      <c r="H100"/>
      <c r="I100" s="99"/>
      <c r="J100"/>
    </row>
    <row r="101" spans="1:10" ht="12.95" customHeight="1" x14ac:dyDescent="0.45">
      <c r="A101" s="587"/>
      <c r="B101" s="591" t="s">
        <v>118</v>
      </c>
      <c r="F101"/>
      <c r="H101"/>
      <c r="I101" s="99"/>
      <c r="J101"/>
    </row>
    <row r="102" spans="1:10" ht="12.95" customHeight="1" x14ac:dyDescent="0.45">
      <c r="A102" s="587">
        <v>0</v>
      </c>
      <c r="B102" s="591" t="s">
        <v>119</v>
      </c>
    </row>
    <row r="103" spans="1:10" ht="12.95" customHeight="1" x14ac:dyDescent="0.45">
      <c r="A103" s="588" t="s">
        <v>165</v>
      </c>
      <c r="B103" s="592"/>
    </row>
    <row r="104" spans="1:10" ht="12.95" customHeight="1" x14ac:dyDescent="0.45">
      <c r="A104" s="587"/>
      <c r="B104" s="592">
        <v>1850</v>
      </c>
    </row>
    <row r="105" spans="1:10" ht="12.95" customHeight="1" x14ac:dyDescent="0.45">
      <c r="A105" s="606"/>
      <c r="B105" s="592">
        <v>1900</v>
      </c>
    </row>
    <row r="106" spans="1:10" ht="12.95" customHeight="1" x14ac:dyDescent="0.45">
      <c r="A106" s="606"/>
      <c r="B106" s="592">
        <v>1975</v>
      </c>
    </row>
    <row r="107" spans="1:10" ht="12.95" customHeight="1" x14ac:dyDescent="0.45">
      <c r="A107" s="587">
        <v>0</v>
      </c>
      <c r="B107" s="593" t="s">
        <v>166</v>
      </c>
    </row>
    <row r="108" spans="1:10" ht="12.95" customHeight="1" thickBot="1" x14ac:dyDescent="0.5">
      <c r="A108" s="589">
        <v>1</v>
      </c>
      <c r="B108" s="594" t="s">
        <v>105</v>
      </c>
    </row>
    <row r="109" spans="1:10" ht="12.95" customHeight="1" x14ac:dyDescent="0.5">
      <c r="B109" s="644"/>
    </row>
  </sheetData>
  <mergeCells count="62">
    <mergeCell ref="B95:C95"/>
    <mergeCell ref="A96:B96"/>
    <mergeCell ref="B88:G88"/>
    <mergeCell ref="B89:G89"/>
    <mergeCell ref="D59:H59"/>
    <mergeCell ref="B90:G90"/>
    <mergeCell ref="B91:G91"/>
    <mergeCell ref="B92:I92"/>
    <mergeCell ref="B80:E80"/>
    <mergeCell ref="B81:E81"/>
    <mergeCell ref="B82:E82"/>
    <mergeCell ref="B75:E75"/>
    <mergeCell ref="B76:E76"/>
    <mergeCell ref="B74:E74"/>
    <mergeCell ref="B87:G87"/>
    <mergeCell ref="B73:G73"/>
    <mergeCell ref="B45:I45"/>
    <mergeCell ref="B44:I44"/>
    <mergeCell ref="B47:I47"/>
    <mergeCell ref="B65:J65"/>
    <mergeCell ref="B72:G72"/>
    <mergeCell ref="B64:G64"/>
    <mergeCell ref="B61:G61"/>
    <mergeCell ref="B62:G62"/>
    <mergeCell ref="B63:G63"/>
    <mergeCell ref="B83:E83"/>
    <mergeCell ref="B77:E77"/>
    <mergeCell ref="B78:E78"/>
    <mergeCell ref="B79:E79"/>
    <mergeCell ref="B8:E8"/>
    <mergeCell ref="B21:E21"/>
    <mergeCell ref="B17:E17"/>
    <mergeCell ref="B20:E20"/>
    <mergeCell ref="B15:E15"/>
    <mergeCell ref="B16:E16"/>
    <mergeCell ref="B14:E14"/>
    <mergeCell ref="B29:E29"/>
    <mergeCell ref="B35:E35"/>
    <mergeCell ref="B36:E36"/>
    <mergeCell ref="B37:E37"/>
    <mergeCell ref="B38:E38"/>
    <mergeCell ref="I1:J1"/>
    <mergeCell ref="I3:J3"/>
    <mergeCell ref="B7:E7"/>
    <mergeCell ref="E3:G3"/>
    <mergeCell ref="B6:E6"/>
    <mergeCell ref="B40:E40"/>
    <mergeCell ref="B39:E39"/>
    <mergeCell ref="B41:E41"/>
    <mergeCell ref="B42:E42"/>
    <mergeCell ref="B9:E9"/>
    <mergeCell ref="B10:E10"/>
    <mergeCell ref="B11:E11"/>
    <mergeCell ref="B12:E12"/>
    <mergeCell ref="B13:E13"/>
    <mergeCell ref="B22:E22"/>
    <mergeCell ref="B33:E33"/>
    <mergeCell ref="B24:E24"/>
    <mergeCell ref="B34:E34"/>
    <mergeCell ref="B26:E26"/>
    <mergeCell ref="B28:E28"/>
    <mergeCell ref="B27:E27"/>
  </mergeCells>
  <pageMargins left="0.23622047244094491" right="0.23622047244094491" top="0.74803149606299213" bottom="0.35433070866141736" header="0.31496062992125984" footer="0.31496062992125984"/>
  <pageSetup paperSize="9" orientation="portrait" r:id="rId1"/>
  <ignoredErrors>
    <ignoredError sqref="I67:I69 I71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DC32D-9D22-4F4F-BC1B-F30E401D1709}">
  <sheetPr codeName="Sheet3"/>
  <dimension ref="A1:J51"/>
  <sheetViews>
    <sheetView zoomScaleNormal="100" workbookViewId="0">
      <selection activeCell="H16" sqref="H16"/>
    </sheetView>
  </sheetViews>
  <sheetFormatPr defaultRowHeight="15.75" x14ac:dyDescent="0.5"/>
  <cols>
    <col min="1" max="1" width="19.59765625" bestFit="1" customWidth="1"/>
    <col min="2" max="2" width="38.1328125" customWidth="1"/>
    <col min="3" max="3" width="23.73046875" customWidth="1"/>
    <col min="4" max="4" width="18" style="112" customWidth="1"/>
    <col min="5" max="5" width="3.1328125" bestFit="1" customWidth="1"/>
  </cols>
  <sheetData>
    <row r="1" spans="1:7" ht="18.399999999999999" thickBot="1" x14ac:dyDescent="0.5">
      <c r="A1" s="558">
        <v>332</v>
      </c>
      <c r="B1" s="558" t="s">
        <v>983</v>
      </c>
      <c r="C1" s="558"/>
      <c r="D1" s="738" t="s">
        <v>942</v>
      </c>
    </row>
    <row r="2" spans="1:7" ht="15.75" customHeight="1" thickBot="1" x14ac:dyDescent="0.5">
      <c r="B2" s="870" t="s">
        <v>410</v>
      </c>
      <c r="C2" s="871"/>
      <c r="D2" s="113" t="s">
        <v>411</v>
      </c>
      <c r="E2" s="110" t="s">
        <v>412</v>
      </c>
    </row>
    <row r="3" spans="1:7" ht="15.75" customHeight="1" x14ac:dyDescent="0.5">
      <c r="A3" s="3"/>
      <c r="B3" s="872" t="s">
        <v>499</v>
      </c>
      <c r="C3" s="873"/>
      <c r="D3" s="111"/>
      <c r="E3" s="3"/>
    </row>
    <row r="4" spans="1:7" ht="15.75" customHeight="1" x14ac:dyDescent="0.5">
      <c r="A4" s="3"/>
      <c r="B4" s="115" t="s">
        <v>500</v>
      </c>
      <c r="D4" s="111"/>
      <c r="E4" s="3"/>
    </row>
    <row r="5" spans="1:7" ht="15.75" customHeight="1" x14ac:dyDescent="0.5">
      <c r="A5" s="3"/>
      <c r="B5" s="81" t="s">
        <v>501</v>
      </c>
      <c r="D5" s="737"/>
      <c r="E5" s="3"/>
    </row>
    <row r="6" spans="1:7" ht="15.75" customHeight="1" x14ac:dyDescent="0.5">
      <c r="A6" s="3"/>
      <c r="B6" s="81" t="s">
        <v>502</v>
      </c>
      <c r="C6" s="99">
        <v>1950</v>
      </c>
      <c r="D6" s="739">
        <v>1</v>
      </c>
      <c r="E6" s="3"/>
      <c r="G6" s="30"/>
    </row>
    <row r="7" spans="1:7" ht="15.75" customHeight="1" x14ac:dyDescent="0.5">
      <c r="A7" s="80"/>
      <c r="B7" s="868" t="s">
        <v>830</v>
      </c>
      <c r="C7" s="869"/>
      <c r="D7" s="111">
        <v>215</v>
      </c>
      <c r="E7" s="3"/>
    </row>
    <row r="8" spans="1:7" ht="15.75" customHeight="1" x14ac:dyDescent="0.5">
      <c r="A8" s="80"/>
      <c r="B8" s="116" t="s">
        <v>504</v>
      </c>
      <c r="C8" s="626"/>
      <c r="D8" s="111"/>
      <c r="E8" s="3"/>
    </row>
    <row r="9" spans="1:7" ht="15.75" customHeight="1" x14ac:dyDescent="0.5">
      <c r="A9" s="80"/>
      <c r="B9" s="874" t="s">
        <v>505</v>
      </c>
      <c r="C9" s="875"/>
      <c r="D9" s="111">
        <v>400</v>
      </c>
      <c r="E9" s="3"/>
    </row>
    <row r="10" spans="1:7" ht="16.899999999999999" x14ac:dyDescent="0.5">
      <c r="A10" s="148"/>
      <c r="B10" s="874" t="s">
        <v>506</v>
      </c>
      <c r="C10" s="875"/>
      <c r="D10" s="149" t="s">
        <v>943</v>
      </c>
      <c r="E10" s="3"/>
    </row>
    <row r="11" spans="1:7" ht="15.75" customHeight="1" x14ac:dyDescent="0.5">
      <c r="A11" s="3"/>
      <c r="B11" s="868" t="s">
        <v>507</v>
      </c>
      <c r="C11" s="869"/>
      <c r="D11" s="111"/>
      <c r="E11" s="3"/>
    </row>
    <row r="12" spans="1:7" ht="15.75" customHeight="1" x14ac:dyDescent="0.5">
      <c r="A12" s="3"/>
      <c r="B12" s="116" t="s">
        <v>508</v>
      </c>
      <c r="C12" s="626" t="s">
        <v>509</v>
      </c>
      <c r="D12" s="111">
        <v>2</v>
      </c>
      <c r="E12" s="3"/>
    </row>
    <row r="13" spans="1:7" ht="15.75" customHeight="1" x14ac:dyDescent="0.5">
      <c r="A13" s="3"/>
      <c r="B13" s="622" t="s">
        <v>510</v>
      </c>
      <c r="C13" t="s">
        <v>511</v>
      </c>
      <c r="D13" s="111">
        <v>3</v>
      </c>
      <c r="E13" s="3"/>
    </row>
    <row r="14" spans="1:7" ht="15.75" customHeight="1" x14ac:dyDescent="0.5">
      <c r="A14" s="3"/>
      <c r="B14" s="116" t="s">
        <v>512</v>
      </c>
      <c r="C14" s="626" t="s">
        <v>986</v>
      </c>
      <c r="D14" s="111">
        <v>1</v>
      </c>
      <c r="E14" s="3"/>
    </row>
    <row r="15" spans="1:7" ht="15.75" customHeight="1" x14ac:dyDescent="0.5">
      <c r="A15" s="3" t="s">
        <v>514</v>
      </c>
      <c r="B15" s="116" t="s">
        <v>515</v>
      </c>
      <c r="C15" s="626" t="s">
        <v>509</v>
      </c>
      <c r="D15" s="111">
        <v>1</v>
      </c>
      <c r="E15" s="3"/>
    </row>
    <row r="16" spans="1:7" ht="15.75" customHeight="1" x14ac:dyDescent="0.5">
      <c r="A16" s="3"/>
      <c r="B16" s="116" t="s">
        <v>516</v>
      </c>
      <c r="C16" s="626" t="s">
        <v>509</v>
      </c>
      <c r="D16" s="149">
        <v>1</v>
      </c>
      <c r="E16" s="3"/>
    </row>
    <row r="17" spans="1:5" ht="15.75" customHeight="1" x14ac:dyDescent="0.5">
      <c r="A17" s="3"/>
      <c r="B17" s="116" t="s">
        <v>517</v>
      </c>
      <c r="C17" s="626" t="s">
        <v>509</v>
      </c>
      <c r="D17" s="111">
        <v>2</v>
      </c>
      <c r="E17" s="3"/>
    </row>
    <row r="18" spans="1:5" ht="15.75" customHeight="1" x14ac:dyDescent="0.5">
      <c r="A18" s="3" t="s">
        <v>518</v>
      </c>
      <c r="B18" s="116" t="s">
        <v>519</v>
      </c>
      <c r="C18" s="626"/>
      <c r="D18" s="111"/>
      <c r="E18" s="3"/>
    </row>
    <row r="19" spans="1:5" ht="15.75" customHeight="1" x14ac:dyDescent="0.5">
      <c r="A19" s="3"/>
      <c r="B19" s="116" t="s">
        <v>520</v>
      </c>
      <c r="C19" s="626"/>
      <c r="D19" s="111">
        <v>3000</v>
      </c>
      <c r="E19" s="3"/>
    </row>
    <row r="20" spans="1:5" ht="15.75" customHeight="1" x14ac:dyDescent="0.5">
      <c r="A20" s="3" t="s">
        <v>521</v>
      </c>
      <c r="B20" s="864" t="s">
        <v>522</v>
      </c>
      <c r="C20" s="865"/>
      <c r="D20" s="149"/>
      <c r="E20" s="3"/>
    </row>
    <row r="21" spans="1:5" ht="15.75" customHeight="1" x14ac:dyDescent="0.5">
      <c r="A21" s="3"/>
      <c r="B21" s="631" t="s">
        <v>523</v>
      </c>
      <c r="C21" s="505"/>
      <c r="D21" s="149">
        <v>340</v>
      </c>
      <c r="E21" s="3"/>
    </row>
    <row r="22" spans="1:5" ht="15.75" customHeight="1" x14ac:dyDescent="0.5">
      <c r="A22" s="3" t="s">
        <v>524</v>
      </c>
      <c r="B22" s="116" t="s">
        <v>525</v>
      </c>
      <c r="C22" s="626"/>
      <c r="D22" s="149" t="s">
        <v>944</v>
      </c>
      <c r="E22" s="3"/>
    </row>
    <row r="23" spans="1:5" ht="15.75" customHeight="1" x14ac:dyDescent="0.5">
      <c r="A23" s="3"/>
      <c r="B23" s="631" t="s">
        <v>526</v>
      </c>
      <c r="C23" s="632"/>
      <c r="D23" s="149">
        <v>1</v>
      </c>
      <c r="E23" s="3"/>
    </row>
    <row r="24" spans="1:5" ht="15.75" customHeight="1" x14ac:dyDescent="0.5">
      <c r="A24" s="3"/>
      <c r="B24" s="631" t="s">
        <v>186</v>
      </c>
      <c r="C24" s="632"/>
      <c r="D24" s="149"/>
      <c r="E24" s="3"/>
    </row>
    <row r="25" spans="1:5" ht="15.75" customHeight="1" x14ac:dyDescent="0.5">
      <c r="A25" s="3"/>
      <c r="B25" s="631" t="s">
        <v>527</v>
      </c>
      <c r="C25" s="632"/>
      <c r="D25" s="149">
        <v>4</v>
      </c>
      <c r="E25" s="3"/>
    </row>
    <row r="26" spans="1:5" ht="15.75" customHeight="1" x14ac:dyDescent="0.5">
      <c r="A26" s="52">
        <v>136</v>
      </c>
      <c r="B26" s="631" t="s">
        <v>528</v>
      </c>
      <c r="C26" s="632"/>
      <c r="D26" s="111"/>
      <c r="E26" s="3"/>
    </row>
    <row r="27" spans="1:5" ht="15.75" customHeight="1" x14ac:dyDescent="0.5">
      <c r="A27" s="3" t="s">
        <v>529</v>
      </c>
      <c r="B27" s="633" t="s">
        <v>530</v>
      </c>
      <c r="C27" s="634"/>
      <c r="D27" s="628"/>
      <c r="E27" s="3"/>
    </row>
    <row r="28" spans="1:5" ht="15.75" customHeight="1" x14ac:dyDescent="0.5">
      <c r="A28" s="3" t="s">
        <v>531</v>
      </c>
      <c r="B28" s="635" t="s">
        <v>532</v>
      </c>
      <c r="C28" s="636"/>
      <c r="D28" s="629"/>
      <c r="E28" s="3"/>
    </row>
    <row r="29" spans="1:5" ht="15.75" customHeight="1" x14ac:dyDescent="0.5">
      <c r="A29" s="3"/>
      <c r="B29" s="864" t="s">
        <v>533</v>
      </c>
      <c r="C29" s="865"/>
      <c r="D29" s="111">
        <v>1</v>
      </c>
      <c r="E29" s="3"/>
    </row>
    <row r="30" spans="1:5" ht="15.75" customHeight="1" x14ac:dyDescent="0.5">
      <c r="A30" s="3"/>
      <c r="B30" s="631" t="s">
        <v>534</v>
      </c>
      <c r="C30" s="632"/>
      <c r="D30" s="111"/>
      <c r="E30" s="3"/>
    </row>
    <row r="31" spans="1:5" ht="15.75" customHeight="1" x14ac:dyDescent="0.5">
      <c r="A31" s="52">
        <v>2580519</v>
      </c>
      <c r="B31" s="633" t="s">
        <v>535</v>
      </c>
      <c r="C31" s="634"/>
      <c r="D31" s="628">
        <v>1</v>
      </c>
      <c r="E31" s="3"/>
    </row>
    <row r="32" spans="1:5" ht="14.25" customHeight="1" x14ac:dyDescent="0.5">
      <c r="A32" s="3"/>
      <c r="B32" s="147" t="s">
        <v>536</v>
      </c>
      <c r="C32" s="627"/>
      <c r="D32" s="630"/>
      <c r="E32" s="3"/>
    </row>
    <row r="33" spans="1:10" ht="14.25" customHeight="1" x14ac:dyDescent="0.5">
      <c r="A33" s="3"/>
      <c r="B33" s="863" t="s">
        <v>537</v>
      </c>
      <c r="C33" s="854"/>
      <c r="D33" s="149">
        <v>50</v>
      </c>
      <c r="E33" s="3"/>
    </row>
    <row r="34" spans="1:10" ht="15.75" customHeight="1" x14ac:dyDescent="0.5">
      <c r="A34" s="3"/>
      <c r="B34" s="6" t="s">
        <v>538</v>
      </c>
      <c r="C34" s="621"/>
      <c r="D34" s="149"/>
      <c r="E34" s="3"/>
    </row>
    <row r="35" spans="1:10" ht="30" customHeight="1" x14ac:dyDescent="0.5">
      <c r="A35" s="3"/>
      <c r="B35" s="866" t="s">
        <v>539</v>
      </c>
      <c r="C35" s="867"/>
      <c r="D35" s="149"/>
      <c r="E35" s="3"/>
    </row>
    <row r="36" spans="1:10" x14ac:dyDescent="0.5">
      <c r="A36" s="3"/>
      <c r="B36" s="863" t="s">
        <v>540</v>
      </c>
      <c r="C36" s="854"/>
      <c r="D36" s="149">
        <v>1</v>
      </c>
      <c r="E36" s="3"/>
    </row>
    <row r="37" spans="1:10" x14ac:dyDescent="0.5">
      <c r="A37" s="3"/>
      <c r="B37" s="863" t="s">
        <v>541</v>
      </c>
      <c r="C37" s="854"/>
      <c r="D37" s="149">
        <v>1</v>
      </c>
      <c r="E37" s="3"/>
    </row>
    <row r="38" spans="1:10" x14ac:dyDescent="0.5">
      <c r="A38" s="3"/>
      <c r="B38" s="863" t="s">
        <v>542</v>
      </c>
      <c r="C38" s="854"/>
      <c r="D38" s="154" t="s">
        <v>945</v>
      </c>
      <c r="E38" s="3"/>
    </row>
    <row r="39" spans="1:10" x14ac:dyDescent="0.5">
      <c r="A39" s="3"/>
      <c r="B39" s="863" t="s">
        <v>543</v>
      </c>
      <c r="C39" s="854"/>
      <c r="D39" s="149">
        <v>1</v>
      </c>
      <c r="E39" s="3"/>
    </row>
    <row r="40" spans="1:10" x14ac:dyDescent="0.5">
      <c r="A40" s="3"/>
      <c r="B40" s="863" t="s">
        <v>544</v>
      </c>
      <c r="C40" s="854"/>
      <c r="D40" s="149">
        <v>1</v>
      </c>
      <c r="E40" s="3"/>
    </row>
    <row r="41" spans="1:10" x14ac:dyDescent="0.5">
      <c r="A41" s="3"/>
      <c r="B41" s="863" t="s">
        <v>545</v>
      </c>
      <c r="C41" s="854"/>
      <c r="D41" s="149">
        <v>2</v>
      </c>
      <c r="E41" s="3"/>
    </row>
    <row r="42" spans="1:10" x14ac:dyDescent="0.5">
      <c r="A42" s="3"/>
      <c r="B42" s="863" t="s">
        <v>546</v>
      </c>
      <c r="C42" s="854"/>
      <c r="D42" s="149">
        <v>1</v>
      </c>
      <c r="E42" s="3"/>
    </row>
    <row r="43" spans="1:10" ht="16.899999999999999" x14ac:dyDescent="0.5">
      <c r="A43" s="3"/>
      <c r="B43" s="861" t="s">
        <v>547</v>
      </c>
      <c r="C43" s="862"/>
      <c r="D43" s="149">
        <v>1</v>
      </c>
      <c r="E43" s="3"/>
    </row>
    <row r="44" spans="1:10" ht="16.899999999999999" x14ac:dyDescent="0.5">
      <c r="A44" s="3"/>
      <c r="B44" s="861" t="s">
        <v>548</v>
      </c>
      <c r="C44" s="862"/>
      <c r="D44" s="149"/>
      <c r="E44" s="3"/>
    </row>
    <row r="45" spans="1:10" ht="16.899999999999999" x14ac:dyDescent="0.5">
      <c r="A45" s="3"/>
      <c r="B45" s="861" t="s">
        <v>549</v>
      </c>
      <c r="C45" s="862"/>
      <c r="D45" s="149">
        <v>1</v>
      </c>
      <c r="E45" s="3"/>
    </row>
    <row r="46" spans="1:10" ht="15.75" customHeight="1" x14ac:dyDescent="0.5">
      <c r="A46" s="3"/>
      <c r="B46" s="863" t="s">
        <v>550</v>
      </c>
      <c r="C46" s="854"/>
      <c r="D46" s="149" t="s">
        <v>946</v>
      </c>
      <c r="E46" s="3"/>
      <c r="J46" t="s">
        <v>168</v>
      </c>
    </row>
    <row r="47" spans="1:10" x14ac:dyDescent="0.5">
      <c r="A47" s="3"/>
      <c r="B47" s="863" t="s">
        <v>551</v>
      </c>
      <c r="C47" s="854"/>
      <c r="D47" s="149" t="s">
        <v>947</v>
      </c>
      <c r="E47" s="3"/>
    </row>
    <row r="48" spans="1:10" ht="14.85" customHeight="1" x14ac:dyDescent="0.5">
      <c r="A48" s="3"/>
      <c r="B48" s="863" t="s">
        <v>552</v>
      </c>
      <c r="C48" s="854"/>
      <c r="D48" s="149"/>
      <c r="E48" s="3"/>
    </row>
    <row r="49" spans="1:5" ht="15.75" customHeight="1" x14ac:dyDescent="0.45">
      <c r="A49" s="3" t="s">
        <v>981</v>
      </c>
      <c r="B49" s="3" t="s">
        <v>980</v>
      </c>
      <c r="C49" s="3" t="s">
        <v>982</v>
      </c>
      <c r="D49" s="85"/>
      <c r="E49" s="3"/>
    </row>
    <row r="50" spans="1:5" ht="14.25" x14ac:dyDescent="0.45">
      <c r="A50" s="3"/>
      <c r="B50" s="3"/>
      <c r="C50" s="3"/>
      <c r="D50" s="85"/>
      <c r="E50" s="3"/>
    </row>
    <row r="51" spans="1:5" ht="14.25" x14ac:dyDescent="0.45">
      <c r="A51" s="3"/>
      <c r="B51" s="3"/>
      <c r="C51" s="3"/>
      <c r="D51" s="85"/>
      <c r="E51" s="3"/>
    </row>
  </sheetData>
  <autoFilter ref="A1:G49" xr:uid="{A1B28E8B-0158-4AA9-9D99-8E6F20CC237D}"/>
  <mergeCells count="23">
    <mergeCell ref="B47:C47"/>
    <mergeCell ref="B48:C48"/>
    <mergeCell ref="B29:C29"/>
    <mergeCell ref="B41:C41"/>
    <mergeCell ref="B42:C42"/>
    <mergeCell ref="B35:C35"/>
    <mergeCell ref="B33:C33"/>
    <mergeCell ref="B46:C46"/>
    <mergeCell ref="B36:C36"/>
    <mergeCell ref="B37:C37"/>
    <mergeCell ref="B38:C38"/>
    <mergeCell ref="B39:C39"/>
    <mergeCell ref="B40:C40"/>
    <mergeCell ref="B43:C43"/>
    <mergeCell ref="B44:C44"/>
    <mergeCell ref="B45:C45"/>
    <mergeCell ref="B2:C2"/>
    <mergeCell ref="B7:C7"/>
    <mergeCell ref="B9:C9"/>
    <mergeCell ref="B10:C10"/>
    <mergeCell ref="B20:C20"/>
    <mergeCell ref="B11:C11"/>
    <mergeCell ref="B3:C3"/>
  </mergeCells>
  <pageMargins left="0.19685039370078741" right="0.19685039370078741" top="0.19685039370078741" bottom="0.19685039370078741" header="0.31496062992125984" footer="0.31496062992125984"/>
  <pageSetup orientation="portrait" r:id="rId1"/>
  <headerFooter>
    <oddHeader>&amp;L&amp;"-,Bold"&amp;24                                Options Picklist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62425-8678-44E2-A2A1-EEFD4BC26734}">
  <dimension ref="A1:G42"/>
  <sheetViews>
    <sheetView workbookViewId="0">
      <selection activeCell="K8" sqref="K8"/>
    </sheetView>
  </sheetViews>
  <sheetFormatPr defaultRowHeight="14.25" x14ac:dyDescent="0.45"/>
  <cols>
    <col min="1" max="1" width="50.3984375" customWidth="1"/>
    <col min="2" max="2" width="20.1328125" style="743" customWidth="1"/>
    <col min="3" max="3" width="27.3984375" bestFit="1" customWidth="1"/>
    <col min="4" max="4" width="36.86328125" style="743" customWidth="1"/>
    <col min="5" max="5" width="8.3984375" style="743" customWidth="1"/>
    <col min="6" max="6" width="66.73046875" style="743" customWidth="1"/>
  </cols>
  <sheetData>
    <row r="1" spans="1:7" ht="21.4" thickBot="1" x14ac:dyDescent="0.6">
      <c r="A1" s="759" t="s">
        <v>931</v>
      </c>
      <c r="B1" s="760" t="s">
        <v>934</v>
      </c>
      <c r="C1" s="644" t="s">
        <v>633</v>
      </c>
      <c r="D1" s="751" t="s">
        <v>936</v>
      </c>
      <c r="E1" s="765" t="s">
        <v>692</v>
      </c>
      <c r="F1" s="766" t="s">
        <v>975</v>
      </c>
      <c r="G1" s="657" t="s">
        <v>973</v>
      </c>
    </row>
    <row r="2" spans="1:7" ht="27" customHeight="1" thickBot="1" x14ac:dyDescent="0.6">
      <c r="A2" s="750" t="s">
        <v>932</v>
      </c>
      <c r="B2" s="761" t="s">
        <v>824</v>
      </c>
      <c r="C2" s="744"/>
      <c r="D2" s="751" t="s">
        <v>937</v>
      </c>
      <c r="E2" s="763">
        <v>36892</v>
      </c>
      <c r="F2" s="764" t="s">
        <v>972</v>
      </c>
      <c r="G2" s="757" t="s">
        <v>974</v>
      </c>
    </row>
    <row r="3" spans="1:7" ht="27" customHeight="1" thickBot="1" x14ac:dyDescent="0.7">
      <c r="A3" s="750" t="s">
        <v>935</v>
      </c>
      <c r="B3" s="762" t="s">
        <v>933</v>
      </c>
      <c r="C3" s="965" t="s">
        <v>938</v>
      </c>
      <c r="D3" s="966"/>
      <c r="E3" s="606"/>
      <c r="F3" s="755"/>
      <c r="G3" s="3"/>
    </row>
    <row r="4" spans="1:7" ht="18" x14ac:dyDescent="0.55000000000000004">
      <c r="A4" s="745" t="s">
        <v>929</v>
      </c>
      <c r="B4" s="770"/>
      <c r="C4" s="745" t="s">
        <v>951</v>
      </c>
      <c r="D4" s="741" t="s">
        <v>952</v>
      </c>
      <c r="E4" s="606"/>
      <c r="F4" s="755"/>
      <c r="G4" s="3"/>
    </row>
    <row r="5" spans="1:7" ht="18" x14ac:dyDescent="0.55000000000000004">
      <c r="A5" s="746" t="s">
        <v>962</v>
      </c>
      <c r="B5" s="771"/>
      <c r="C5" s="746" t="s">
        <v>925</v>
      </c>
      <c r="D5" s="728"/>
      <c r="E5" s="606"/>
      <c r="F5" s="755"/>
      <c r="G5" s="3"/>
    </row>
    <row r="6" spans="1:7" ht="18" x14ac:dyDescent="0.55000000000000004">
      <c r="A6" s="746" t="s">
        <v>960</v>
      </c>
      <c r="B6" s="771" t="s">
        <v>930</v>
      </c>
      <c r="C6" s="728" t="s">
        <v>948</v>
      </c>
      <c r="D6" s="728"/>
      <c r="E6" s="606"/>
      <c r="F6" s="755"/>
      <c r="G6" s="3"/>
    </row>
    <row r="7" spans="1:7" ht="18" x14ac:dyDescent="0.55000000000000004">
      <c r="A7" s="746" t="s">
        <v>961</v>
      </c>
      <c r="B7" s="771"/>
      <c r="C7" s="234" t="s">
        <v>969</v>
      </c>
      <c r="D7" s="746"/>
      <c r="E7" s="606"/>
      <c r="F7" s="755"/>
      <c r="G7" s="3"/>
    </row>
    <row r="8" spans="1:7" ht="18" x14ac:dyDescent="0.5">
      <c r="A8" s="746" t="s">
        <v>976</v>
      </c>
      <c r="B8" s="772"/>
      <c r="C8" s="746" t="s">
        <v>949</v>
      </c>
      <c r="D8" s="728"/>
      <c r="E8" s="606"/>
      <c r="F8" s="755"/>
      <c r="G8" s="3"/>
    </row>
    <row r="9" spans="1:7" ht="18" x14ac:dyDescent="0.5">
      <c r="A9" s="746" t="s">
        <v>939</v>
      </c>
      <c r="B9" s="772"/>
      <c r="C9" s="747" t="s">
        <v>950</v>
      </c>
      <c r="D9" s="728"/>
      <c r="E9" s="606"/>
      <c r="F9" s="755"/>
      <c r="G9" s="3"/>
    </row>
    <row r="10" spans="1:7" ht="18" x14ac:dyDescent="0.55000000000000004">
      <c r="A10" s="758" t="s">
        <v>970</v>
      </c>
      <c r="B10" s="773"/>
      <c r="C10" t="s">
        <v>968</v>
      </c>
      <c r="D10" s="742"/>
      <c r="E10" s="606"/>
      <c r="F10" s="755"/>
      <c r="G10" s="3"/>
    </row>
    <row r="11" spans="1:7" ht="18" x14ac:dyDescent="0.55000000000000004">
      <c r="A11" s="758" t="s">
        <v>971</v>
      </c>
      <c r="B11" s="773"/>
      <c r="C11" s="234" t="s">
        <v>987</v>
      </c>
      <c r="D11" s="742"/>
      <c r="E11" s="606"/>
      <c r="F11" s="755"/>
      <c r="G11" s="3"/>
    </row>
    <row r="12" spans="1:7" ht="18" x14ac:dyDescent="0.55000000000000004">
      <c r="A12" s="746" t="s">
        <v>954</v>
      </c>
      <c r="B12" s="773"/>
      <c r="C12" s="748"/>
      <c r="D12" s="742"/>
      <c r="E12" s="606"/>
      <c r="F12" s="755"/>
      <c r="G12" s="3"/>
    </row>
    <row r="13" spans="1:7" ht="18" x14ac:dyDescent="0.55000000000000004">
      <c r="A13" s="746" t="s">
        <v>956</v>
      </c>
      <c r="B13" s="773"/>
      <c r="C13" s="748"/>
      <c r="D13" s="742"/>
      <c r="E13" s="606"/>
      <c r="F13" s="755"/>
      <c r="G13" s="3"/>
    </row>
    <row r="14" spans="1:7" ht="18" x14ac:dyDescent="0.55000000000000004">
      <c r="A14" s="746" t="s">
        <v>957</v>
      </c>
      <c r="B14" s="773"/>
      <c r="C14" s="748"/>
      <c r="D14" s="742"/>
      <c r="E14" s="606"/>
      <c r="F14" s="755"/>
      <c r="G14" s="3"/>
    </row>
    <row r="15" spans="1:7" ht="18" x14ac:dyDescent="0.55000000000000004">
      <c r="A15" s="746" t="s">
        <v>955</v>
      </c>
      <c r="B15" s="772"/>
      <c r="C15" s="749"/>
      <c r="D15" s="742"/>
      <c r="E15" s="606"/>
      <c r="F15" s="755"/>
      <c r="G15" s="3"/>
    </row>
    <row r="16" spans="1:7" ht="18" x14ac:dyDescent="0.55000000000000004">
      <c r="A16" s="234" t="s">
        <v>966</v>
      </c>
      <c r="B16" s="773"/>
      <c r="C16" s="748"/>
      <c r="D16" s="742"/>
      <c r="E16" s="606"/>
      <c r="F16" s="755"/>
      <c r="G16" s="3"/>
    </row>
    <row r="17" spans="1:7" ht="18" x14ac:dyDescent="0.55000000000000004">
      <c r="A17" s="746" t="s">
        <v>959</v>
      </c>
      <c r="B17" s="772"/>
      <c r="C17" s="749"/>
      <c r="D17" s="742"/>
      <c r="E17" s="606"/>
      <c r="F17" s="755"/>
      <c r="G17" s="3"/>
    </row>
    <row r="18" spans="1:7" ht="18" x14ac:dyDescent="0.55000000000000004">
      <c r="A18" s="746" t="s">
        <v>977</v>
      </c>
      <c r="B18" s="772"/>
      <c r="C18" s="749"/>
      <c r="D18" s="742"/>
      <c r="E18" s="606"/>
      <c r="F18" s="755"/>
      <c r="G18" s="3"/>
    </row>
    <row r="19" spans="1:7" ht="18" x14ac:dyDescent="0.55000000000000004">
      <c r="A19" s="769" t="s">
        <v>989</v>
      </c>
      <c r="B19" s="773"/>
      <c r="C19" s="769"/>
      <c r="D19" s="742"/>
      <c r="E19" s="606"/>
      <c r="F19" s="6"/>
      <c r="G19" s="3"/>
    </row>
    <row r="20" spans="1:7" ht="18" x14ac:dyDescent="0.55000000000000004">
      <c r="A20" s="746" t="s">
        <v>958</v>
      </c>
      <c r="B20" s="773"/>
      <c r="D20" s="742"/>
      <c r="E20" s="753"/>
      <c r="F20" s="752" t="s">
        <v>967</v>
      </c>
      <c r="G20" s="3"/>
    </row>
    <row r="21" spans="1:7" ht="18" x14ac:dyDescent="0.55000000000000004">
      <c r="A21" s="769" t="s">
        <v>988</v>
      </c>
      <c r="B21" s="773"/>
      <c r="C21" s="748"/>
      <c r="D21" s="736"/>
      <c r="E21" s="606"/>
      <c r="F21" s="6"/>
      <c r="G21" s="3"/>
    </row>
    <row r="22" spans="1:7" ht="18" x14ac:dyDescent="0.55000000000000004">
      <c r="A22" s="746" t="s">
        <v>963</v>
      </c>
      <c r="B22" s="773"/>
      <c r="C22" s="748"/>
      <c r="D22" s="742"/>
      <c r="E22" s="606"/>
      <c r="F22" s="6"/>
      <c r="G22" s="3"/>
    </row>
    <row r="23" spans="1:7" ht="18" x14ac:dyDescent="0.55000000000000004">
      <c r="A23" s="746" t="s">
        <v>964</v>
      </c>
      <c r="B23" s="773"/>
      <c r="C23" s="748"/>
      <c r="D23" s="742"/>
      <c r="E23" s="606"/>
      <c r="F23" s="6"/>
      <c r="G23" s="3"/>
    </row>
    <row r="24" spans="1:7" ht="18" x14ac:dyDescent="0.55000000000000004">
      <c r="A24" s="746" t="s">
        <v>965</v>
      </c>
      <c r="B24" s="773"/>
      <c r="C24" s="748"/>
      <c r="D24" s="742"/>
      <c r="E24" s="606"/>
      <c r="F24" s="6"/>
      <c r="G24" s="3"/>
    </row>
    <row r="25" spans="1:7" ht="18" x14ac:dyDescent="0.55000000000000004">
      <c r="A25" s="742"/>
      <c r="B25" s="773"/>
      <c r="C25" s="748"/>
      <c r="D25" s="742"/>
      <c r="E25" s="606"/>
      <c r="F25" s="6"/>
      <c r="G25" s="3"/>
    </row>
    <row r="26" spans="1:7" ht="18.399999999999999" thickBot="1" x14ac:dyDescent="0.6">
      <c r="A26" s="742"/>
      <c r="B26" s="773"/>
      <c r="C26" s="742"/>
      <c r="D26" s="742"/>
      <c r="E26" s="754"/>
      <c r="F26" s="756"/>
      <c r="G26" s="3"/>
    </row>
    <row r="31" spans="1:7" x14ac:dyDescent="0.45">
      <c r="A31" s="280"/>
    </row>
    <row r="32" spans="1:7" x14ac:dyDescent="0.45">
      <c r="A32" s="280"/>
    </row>
    <row r="33" spans="1:1" x14ac:dyDescent="0.45">
      <c r="A33" s="280"/>
    </row>
    <row r="34" spans="1:1" x14ac:dyDescent="0.45">
      <c r="A34" s="280"/>
    </row>
    <row r="35" spans="1:1" x14ac:dyDescent="0.45">
      <c r="A35" s="280"/>
    </row>
    <row r="36" spans="1:1" x14ac:dyDescent="0.45">
      <c r="A36" s="733"/>
    </row>
    <row r="37" spans="1:1" x14ac:dyDescent="0.45">
      <c r="A37" s="280"/>
    </row>
    <row r="38" spans="1:1" x14ac:dyDescent="0.45">
      <c r="A38" s="280"/>
    </row>
    <row r="39" spans="1:1" x14ac:dyDescent="0.45">
      <c r="A39" s="280"/>
    </row>
    <row r="40" spans="1:1" x14ac:dyDescent="0.45">
      <c r="A40" s="280"/>
    </row>
    <row r="41" spans="1:1" x14ac:dyDescent="0.45">
      <c r="A41" s="280"/>
    </row>
    <row r="42" spans="1:1" x14ac:dyDescent="0.45">
      <c r="A42" s="280"/>
    </row>
  </sheetData>
  <mergeCells count="1">
    <mergeCell ref="C3:D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7D9FF-CAC0-48E3-9308-735E920E03FA}">
  <sheetPr codeName="Sheet31"/>
  <dimension ref="A1:P312"/>
  <sheetViews>
    <sheetView showZeros="0" topLeftCell="A15" workbookViewId="0">
      <selection activeCell="K13" sqref="K13"/>
    </sheetView>
  </sheetViews>
  <sheetFormatPr defaultRowHeight="12.95" customHeight="1" x14ac:dyDescent="0.5"/>
  <cols>
    <col min="1" max="1" width="5.1328125" customWidth="1"/>
    <col min="2" max="2" width="37.3984375" customWidth="1"/>
    <col min="3" max="3" width="7.265625" customWidth="1"/>
    <col min="4" max="4" width="6.86328125" customWidth="1"/>
    <col min="5" max="5" width="11.59765625" customWidth="1"/>
    <col min="6" max="6" width="7.73046875" style="100" customWidth="1"/>
    <col min="7" max="7" width="6" style="19" customWidth="1"/>
    <col min="8" max="8" width="8.73046875" style="687" customWidth="1"/>
    <col min="9" max="9" width="0" hidden="1" customWidth="1"/>
  </cols>
  <sheetData>
    <row r="1" spans="2:16" ht="20.25" customHeight="1" x14ac:dyDescent="0.5"/>
    <row r="2" spans="2:16" ht="35.85" customHeight="1" x14ac:dyDescent="1.6">
      <c r="B2" s="705" t="s">
        <v>194</v>
      </c>
      <c r="C2" s="27"/>
      <c r="D2" s="27"/>
      <c r="E2" s="27"/>
      <c r="G2" s="985"/>
      <c r="H2" s="985"/>
    </row>
    <row r="3" spans="2:16" ht="35.85" customHeight="1" x14ac:dyDescent="0.55000000000000004">
      <c r="B3" s="27"/>
      <c r="C3" s="27"/>
      <c r="D3" s="27"/>
      <c r="E3" s="27"/>
      <c r="G3" s="607"/>
      <c r="H3" s="688"/>
    </row>
    <row r="4" spans="2:16" ht="12.95" customHeight="1" x14ac:dyDescent="0.5">
      <c r="B4" s="706" t="str">
        <f>'Prem Order'!B4</f>
        <v>Name:….................................................................</v>
      </c>
      <c r="D4" s="836"/>
      <c r="E4" s="836"/>
      <c r="F4" s="678" t="str">
        <f>'Prem Order'!D4</f>
        <v>Date: ….....................</v>
      </c>
      <c r="G4"/>
      <c r="H4"/>
    </row>
    <row r="5" spans="2:16" ht="12.95" customHeight="1" thickBot="1" x14ac:dyDescent="0.55000000000000004">
      <c r="B5" s="167"/>
      <c r="C5" s="167"/>
      <c r="D5" s="167"/>
      <c r="E5" s="167"/>
      <c r="F5" s="522"/>
      <c r="G5" s="167"/>
      <c r="H5" s="689"/>
    </row>
    <row r="6" spans="2:16" ht="12.95" customHeight="1" x14ac:dyDescent="0.5">
      <c r="B6" s="986" t="s">
        <v>917</v>
      </c>
      <c r="C6" s="987"/>
      <c r="D6" s="987"/>
      <c r="E6" s="987"/>
      <c r="F6" s="520" t="s">
        <v>195</v>
      </c>
      <c r="G6" s="521" t="s">
        <v>73</v>
      </c>
      <c r="H6" s="690" t="s">
        <v>74</v>
      </c>
    </row>
    <row r="7" spans="2:16" ht="12.95" customHeight="1" x14ac:dyDescent="0.5">
      <c r="B7" s="988" t="s">
        <v>901</v>
      </c>
      <c r="C7" s="989"/>
      <c r="D7" s="989"/>
      <c r="E7" s="989"/>
      <c r="F7" s="516">
        <v>480</v>
      </c>
      <c r="G7" s="20"/>
      <c r="H7" s="691">
        <f>SUM(F7*G7)</f>
        <v>0</v>
      </c>
      <c r="P7">
        <v>295</v>
      </c>
    </row>
    <row r="8" spans="2:16" ht="12.95" customHeight="1" x14ac:dyDescent="0.5">
      <c r="B8" s="988" t="s">
        <v>1001</v>
      </c>
      <c r="C8" s="989"/>
      <c r="D8" s="989"/>
      <c r="E8" s="989"/>
      <c r="F8" s="517" t="s">
        <v>196</v>
      </c>
      <c r="G8" s="20"/>
      <c r="H8" s="691"/>
    </row>
    <row r="9" spans="2:16" ht="12.95" customHeight="1" x14ac:dyDescent="0.5">
      <c r="B9" s="979" t="s">
        <v>1000</v>
      </c>
      <c r="C9" s="980"/>
      <c r="D9" s="980"/>
      <c r="E9" s="981"/>
      <c r="F9" s="516">
        <v>5995</v>
      </c>
      <c r="G9" s="20"/>
      <c r="H9" s="691"/>
    </row>
    <row r="10" spans="2:16" ht="12.95" customHeight="1" x14ac:dyDescent="0.5">
      <c r="B10" s="973" t="s">
        <v>1004</v>
      </c>
      <c r="C10" s="974"/>
      <c r="D10" s="974"/>
      <c r="E10" s="975"/>
      <c r="F10" s="516">
        <v>1950</v>
      </c>
      <c r="G10" s="20"/>
      <c r="H10" s="691"/>
      <c r="I10">
        <v>15.5</v>
      </c>
    </row>
    <row r="11" spans="2:16" ht="12.95" customHeight="1" x14ac:dyDescent="0.5">
      <c r="B11" s="679" t="s">
        <v>998</v>
      </c>
      <c r="C11" s="680"/>
      <c r="D11" s="680"/>
      <c r="E11" s="681"/>
      <c r="F11" s="516">
        <v>395</v>
      </c>
      <c r="G11" s="20"/>
      <c r="H11" s="711"/>
    </row>
    <row r="12" spans="2:16" ht="12.95" customHeight="1" x14ac:dyDescent="0.5">
      <c r="B12" s="679" t="s">
        <v>999</v>
      </c>
      <c r="C12" s="999" t="s">
        <v>997</v>
      </c>
      <c r="D12" s="999"/>
      <c r="E12" s="1000"/>
      <c r="F12" s="516">
        <v>595</v>
      </c>
      <c r="G12" s="20"/>
      <c r="H12" s="711"/>
    </row>
    <row r="13" spans="2:16" ht="12.95" customHeight="1" x14ac:dyDescent="0.5">
      <c r="B13" s="563" t="s">
        <v>978</v>
      </c>
      <c r="C13" s="564"/>
      <c r="D13" s="564"/>
      <c r="E13" s="264"/>
      <c r="F13" s="734">
        <v>160</v>
      </c>
      <c r="G13" s="767"/>
      <c r="H13" s="768"/>
    </row>
    <row r="14" spans="2:16" ht="12.95" customHeight="1" x14ac:dyDescent="0.5">
      <c r="B14" s="990" t="s">
        <v>907</v>
      </c>
      <c r="C14" s="991"/>
      <c r="D14" s="991"/>
      <c r="E14" s="992"/>
      <c r="F14" s="709">
        <v>280</v>
      </c>
      <c r="G14" s="710"/>
      <c r="H14" s="708"/>
    </row>
    <row r="15" spans="2:16" ht="12.95" customHeight="1" x14ac:dyDescent="0.5">
      <c r="B15" s="982" t="s">
        <v>979</v>
      </c>
      <c r="C15" s="983"/>
      <c r="D15" s="983"/>
      <c r="E15" s="984"/>
      <c r="F15" s="516">
        <v>48</v>
      </c>
      <c r="G15" s="20"/>
      <c r="H15" s="691">
        <f>SUM(F15*G15)</f>
        <v>0</v>
      </c>
    </row>
    <row r="16" spans="2:16" ht="12.95" customHeight="1" x14ac:dyDescent="0.5">
      <c r="B16" s="730" t="s">
        <v>259</v>
      </c>
      <c r="C16" s="731"/>
      <c r="D16" s="731"/>
      <c r="E16" s="732"/>
      <c r="F16" s="709">
        <v>30</v>
      </c>
      <c r="G16" s="710"/>
      <c r="H16" s="708"/>
    </row>
    <row r="17" spans="2:13" ht="12.95" customHeight="1" x14ac:dyDescent="0.5">
      <c r="B17" s="990" t="s">
        <v>927</v>
      </c>
      <c r="C17" s="991"/>
      <c r="D17" s="991"/>
      <c r="E17" s="992"/>
      <c r="F17" s="100">
        <v>1450</v>
      </c>
      <c r="G17" s="710"/>
      <c r="H17" s="708">
        <f>SUM(F18*G17)</f>
        <v>0</v>
      </c>
    </row>
    <row r="18" spans="2:13" ht="12.95" customHeight="1" x14ac:dyDescent="0.5">
      <c r="B18" s="723" t="s">
        <v>926</v>
      </c>
      <c r="C18" s="997"/>
      <c r="D18" s="997"/>
      <c r="E18" s="998"/>
      <c r="F18" s="709">
        <v>1480</v>
      </c>
      <c r="G18" s="710"/>
      <c r="H18" s="708"/>
    </row>
    <row r="19" spans="2:13" ht="12.95" customHeight="1" x14ac:dyDescent="0.5">
      <c r="B19" s="993" t="s">
        <v>203</v>
      </c>
      <c r="C19" s="994"/>
      <c r="D19" s="994"/>
      <c r="E19" s="995"/>
      <c r="F19" s="707">
        <v>75</v>
      </c>
      <c r="G19" s="4"/>
      <c r="H19" s="708">
        <f t="shared" ref="H19:H27" si="0">SUM(F19*G19)</f>
        <v>0</v>
      </c>
    </row>
    <row r="20" spans="2:13" ht="12.95" customHeight="1" x14ac:dyDescent="0.5">
      <c r="B20" s="979" t="s">
        <v>204</v>
      </c>
      <c r="C20" s="980"/>
      <c r="D20" s="980"/>
      <c r="E20" s="981"/>
      <c r="F20" s="516">
        <v>90</v>
      </c>
      <c r="G20" s="20"/>
      <c r="H20" s="691">
        <f t="shared" si="0"/>
        <v>0</v>
      </c>
    </row>
    <row r="21" spans="2:13" ht="12.95" customHeight="1" x14ac:dyDescent="0.5">
      <c r="B21" s="504" t="s">
        <v>994</v>
      </c>
      <c r="C21" s="505"/>
      <c r="D21" s="505"/>
      <c r="E21" s="117"/>
      <c r="F21" s="516">
        <v>120</v>
      </c>
      <c r="G21" s="20"/>
      <c r="H21" s="691"/>
    </row>
    <row r="22" spans="2:13" ht="12.95" customHeight="1" x14ac:dyDescent="0.5">
      <c r="B22" s="504" t="s">
        <v>995</v>
      </c>
      <c r="C22" s="505"/>
      <c r="D22" s="505"/>
      <c r="E22" s="117"/>
      <c r="F22" s="516">
        <v>249</v>
      </c>
      <c r="G22" s="20"/>
      <c r="H22" s="691"/>
    </row>
    <row r="23" spans="2:13" ht="13.5" customHeight="1" x14ac:dyDescent="0.5">
      <c r="B23" s="982" t="s">
        <v>182</v>
      </c>
      <c r="C23" s="983"/>
      <c r="D23" s="983"/>
      <c r="E23" s="984"/>
      <c r="F23" s="516">
        <v>160</v>
      </c>
      <c r="G23" s="20"/>
      <c r="H23" s="691">
        <f t="shared" si="0"/>
        <v>0</v>
      </c>
    </row>
    <row r="24" spans="2:13" ht="12.95" customHeight="1" x14ac:dyDescent="0.5">
      <c r="B24" s="982" t="s">
        <v>205</v>
      </c>
      <c r="C24" s="983"/>
      <c r="D24" s="983"/>
      <c r="E24" s="984"/>
      <c r="F24" s="516">
        <v>195</v>
      </c>
      <c r="G24" s="20"/>
      <c r="H24" s="691">
        <f t="shared" si="0"/>
        <v>0</v>
      </c>
    </row>
    <row r="25" spans="2:13" ht="12.75" customHeight="1" x14ac:dyDescent="0.5">
      <c r="B25" s="996" t="s">
        <v>206</v>
      </c>
      <c r="C25" s="997"/>
      <c r="D25" s="997"/>
      <c r="E25" s="998"/>
      <c r="F25" s="516">
        <v>25</v>
      </c>
      <c r="G25" s="20"/>
      <c r="H25" s="691">
        <f t="shared" si="0"/>
        <v>0</v>
      </c>
    </row>
    <row r="26" spans="2:13" ht="12.95" customHeight="1" x14ac:dyDescent="0.5">
      <c r="B26" s="996" t="s">
        <v>207</v>
      </c>
      <c r="C26" s="997"/>
      <c r="D26" s="997"/>
      <c r="E26" s="998"/>
      <c r="F26" s="516">
        <v>20</v>
      </c>
      <c r="G26" s="20"/>
      <c r="H26" s="691">
        <f t="shared" si="0"/>
        <v>0</v>
      </c>
    </row>
    <row r="27" spans="2:13" ht="12.95" customHeight="1" x14ac:dyDescent="0.5">
      <c r="B27" s="996" t="s">
        <v>864</v>
      </c>
      <c r="C27" s="997"/>
      <c r="D27" s="997"/>
      <c r="E27" s="998"/>
      <c r="F27" s="516">
        <v>55</v>
      </c>
      <c r="G27" s="20"/>
      <c r="H27" s="691">
        <f t="shared" si="0"/>
        <v>0</v>
      </c>
    </row>
    <row r="28" spans="2:13" ht="12.95" customHeight="1" x14ac:dyDescent="0.5">
      <c r="B28" s="979" t="s">
        <v>210</v>
      </c>
      <c r="C28" s="980"/>
      <c r="D28" s="980"/>
      <c r="E28" s="981"/>
      <c r="F28" s="516">
        <v>125</v>
      </c>
      <c r="G28" s="20"/>
      <c r="H28" s="691">
        <f t="shared" ref="H28:H33" si="1">SUM(F28*G28)</f>
        <v>0</v>
      </c>
    </row>
    <row r="29" spans="2:13" ht="12.95" customHeight="1" x14ac:dyDescent="0.5">
      <c r="B29" s="979" t="s">
        <v>1002</v>
      </c>
      <c r="C29" s="980"/>
      <c r="D29" s="980"/>
      <c r="E29" s="981"/>
      <c r="F29" s="516">
        <v>10</v>
      </c>
      <c r="G29" s="20"/>
      <c r="H29" s="691">
        <f t="shared" si="1"/>
        <v>0</v>
      </c>
      <c r="I29">
        <v>3</v>
      </c>
    </row>
    <row r="30" spans="2:13" ht="12.95" customHeight="1" x14ac:dyDescent="0.5">
      <c r="B30" s="973" t="s">
        <v>211</v>
      </c>
      <c r="C30" s="974"/>
      <c r="D30" s="974"/>
      <c r="E30" s="975"/>
      <c r="F30" s="516">
        <v>28</v>
      </c>
      <c r="G30" s="20"/>
      <c r="H30" s="691">
        <f t="shared" si="1"/>
        <v>0</v>
      </c>
    </row>
    <row r="31" spans="2:13" ht="12.95" customHeight="1" x14ac:dyDescent="0.5">
      <c r="B31" s="973" t="s">
        <v>212</v>
      </c>
      <c r="C31" s="974"/>
      <c r="D31" s="974"/>
      <c r="E31" s="975"/>
      <c r="F31" s="516">
        <v>65</v>
      </c>
      <c r="G31" s="20"/>
      <c r="H31" s="691">
        <f t="shared" si="1"/>
        <v>0</v>
      </c>
    </row>
    <row r="32" spans="2:13" ht="12.95" customHeight="1" x14ac:dyDescent="0.5">
      <c r="B32" s="676" t="s">
        <v>213</v>
      </c>
      <c r="C32" s="682"/>
      <c r="D32" s="682"/>
      <c r="E32" s="677"/>
      <c r="F32" s="516">
        <v>80</v>
      </c>
      <c r="G32" s="20"/>
      <c r="H32" s="691">
        <f t="shared" si="1"/>
        <v>0</v>
      </c>
      <c r="M32" t="s">
        <v>7</v>
      </c>
    </row>
    <row r="33" spans="2:9" ht="12.95" customHeight="1" x14ac:dyDescent="0.5">
      <c r="B33" s="676" t="s">
        <v>197</v>
      </c>
      <c r="C33" s="682"/>
      <c r="D33" s="682"/>
      <c r="E33" s="677"/>
      <c r="F33" s="516">
        <v>3</v>
      </c>
      <c r="G33" s="20"/>
      <c r="H33" s="691">
        <f t="shared" si="1"/>
        <v>0</v>
      </c>
    </row>
    <row r="34" spans="2:9" ht="12.95" customHeight="1" thickBot="1" x14ac:dyDescent="0.55000000000000004">
      <c r="B34" s="970"/>
      <c r="C34" s="971"/>
      <c r="D34" s="971"/>
      <c r="E34" s="972"/>
      <c r="F34" s="713"/>
      <c r="G34" s="714"/>
      <c r="H34" s="715"/>
      <c r="I34" s="167"/>
    </row>
    <row r="35" spans="2:9" ht="12.95" customHeight="1" thickBot="1" x14ac:dyDescent="0.55000000000000004">
      <c r="B35" s="712"/>
    </row>
    <row r="36" spans="2:9" ht="12.95" hidden="1" customHeight="1" x14ac:dyDescent="0.5">
      <c r="B36" s="976" t="s">
        <v>214</v>
      </c>
      <c r="C36" s="977"/>
      <c r="D36" s="977"/>
      <c r="E36" s="977"/>
      <c r="F36" s="716">
        <v>-250</v>
      </c>
      <c r="G36" s="717"/>
      <c r="H36" s="711">
        <f>SUM(F36*G36)</f>
        <v>0</v>
      </c>
    </row>
    <row r="37" spans="2:9" ht="17.25" customHeight="1" thickBot="1" x14ac:dyDescent="0.6">
      <c r="B37" s="967" t="s">
        <v>908</v>
      </c>
      <c r="C37" s="968"/>
      <c r="D37" s="968"/>
      <c r="E37" s="969"/>
      <c r="F37" s="718"/>
      <c r="G37" s="720"/>
      <c r="H37" s="719">
        <f>SUM(H7:H36)</f>
        <v>0</v>
      </c>
    </row>
    <row r="39" spans="2:9" ht="12.95" customHeight="1" x14ac:dyDescent="0.5">
      <c r="G39"/>
      <c r="H39" s="692"/>
    </row>
    <row r="40" spans="2:9" ht="12.95" customHeight="1" x14ac:dyDescent="0.5">
      <c r="G40"/>
      <c r="H40" s="692"/>
    </row>
    <row r="41" spans="2:9" ht="12.95" customHeight="1" x14ac:dyDescent="0.5">
      <c r="G41"/>
      <c r="H41" s="692"/>
    </row>
    <row r="42" spans="2:9" ht="12.95" customHeight="1" x14ac:dyDescent="0.5">
      <c r="G42"/>
      <c r="H42" s="692"/>
    </row>
    <row r="43" spans="2:9" ht="12.95" customHeight="1" x14ac:dyDescent="0.5">
      <c r="G43"/>
      <c r="H43" s="692"/>
    </row>
    <row r="44" spans="2:9" ht="12.95" customHeight="1" x14ac:dyDescent="0.5">
      <c r="G44"/>
      <c r="H44" s="692"/>
    </row>
    <row r="45" spans="2:9" ht="12.95" customHeight="1" x14ac:dyDescent="0.5">
      <c r="G45"/>
      <c r="H45" s="692"/>
    </row>
    <row r="46" spans="2:9" ht="12.95" customHeight="1" x14ac:dyDescent="0.5">
      <c r="G46"/>
      <c r="H46" s="692"/>
    </row>
    <row r="47" spans="2:9" ht="12.95" customHeight="1" x14ac:dyDescent="0.5">
      <c r="G47"/>
      <c r="H47" s="692"/>
    </row>
    <row r="48" spans="2:9" ht="12.95" customHeight="1" x14ac:dyDescent="0.5">
      <c r="G48"/>
      <c r="H48" s="692"/>
    </row>
    <row r="49" spans="2:8" ht="12.95" customHeight="1" x14ac:dyDescent="0.5">
      <c r="G49"/>
      <c r="H49" s="692"/>
    </row>
    <row r="50" spans="2:8" ht="12.95" customHeight="1" x14ac:dyDescent="0.5">
      <c r="G50"/>
      <c r="H50" s="692"/>
    </row>
    <row r="51" spans="2:8" ht="12.95" customHeight="1" x14ac:dyDescent="0.5">
      <c r="G51"/>
      <c r="H51" s="692"/>
    </row>
    <row r="52" spans="2:8" ht="12.95" customHeight="1" x14ac:dyDescent="0.5">
      <c r="B52" s="839"/>
      <c r="C52" s="839"/>
      <c r="D52" s="839"/>
      <c r="E52" s="839"/>
    </row>
    <row r="53" spans="2:8" ht="12.95" customHeight="1" x14ac:dyDescent="0.5">
      <c r="B53" s="839"/>
      <c r="C53" s="839"/>
      <c r="D53" s="839"/>
      <c r="E53" s="839"/>
      <c r="F53" s="518"/>
      <c r="G53" s="21"/>
      <c r="H53" s="693"/>
    </row>
    <row r="54" spans="2:8" ht="12.95" customHeight="1" x14ac:dyDescent="0.5">
      <c r="B54" s="839"/>
      <c r="C54" s="839"/>
      <c r="D54" s="839"/>
      <c r="E54" s="839"/>
      <c r="F54" s="518"/>
      <c r="G54" s="21"/>
      <c r="H54" s="693"/>
    </row>
    <row r="55" spans="2:8" ht="12.95" customHeight="1" x14ac:dyDescent="0.5">
      <c r="B55" s="978"/>
      <c r="C55" s="978"/>
      <c r="D55" s="978"/>
      <c r="E55" s="978"/>
      <c r="F55" s="518"/>
      <c r="G55" s="21"/>
      <c r="H55" s="693"/>
    </row>
    <row r="56" spans="2:8" ht="12.95" customHeight="1" x14ac:dyDescent="0.5">
      <c r="B56" s="839"/>
      <c r="C56" s="839"/>
      <c r="D56" s="839"/>
      <c r="E56" s="839"/>
      <c r="F56" s="518"/>
      <c r="G56" s="21"/>
      <c r="H56" s="693"/>
    </row>
    <row r="57" spans="2:8" ht="12.95" customHeight="1" x14ac:dyDescent="0.5">
      <c r="B57" s="21"/>
      <c r="C57" s="25"/>
      <c r="D57" s="9"/>
      <c r="E57" s="9"/>
      <c r="F57" s="518"/>
      <c r="G57" s="9"/>
      <c r="H57" s="694"/>
    </row>
    <row r="58" spans="2:8" ht="12.95" customHeight="1" x14ac:dyDescent="0.5">
      <c r="B58" s="21"/>
      <c r="C58" s="25"/>
      <c r="D58" s="9"/>
      <c r="E58" s="9"/>
      <c r="F58" s="518"/>
      <c r="G58" s="9"/>
      <c r="H58" s="694"/>
    </row>
    <row r="59" spans="2:8" ht="12.95" customHeight="1" x14ac:dyDescent="0.5">
      <c r="B59" s="21"/>
      <c r="C59" s="25"/>
      <c r="D59" s="9"/>
      <c r="E59" s="9"/>
      <c r="F59" s="518"/>
      <c r="G59" s="9"/>
      <c r="H59" s="694"/>
    </row>
    <row r="60" spans="2:8" ht="12.95" customHeight="1" x14ac:dyDescent="0.5">
      <c r="B60" s="21"/>
      <c r="C60" s="25"/>
      <c r="D60" s="9"/>
      <c r="E60" s="9"/>
      <c r="F60" s="518"/>
      <c r="G60" s="9"/>
      <c r="H60" s="694"/>
    </row>
    <row r="61" spans="2:8" ht="12.95" customHeight="1" x14ac:dyDescent="0.5">
      <c r="B61" s="21"/>
      <c r="C61" s="25"/>
      <c r="D61" s="9"/>
      <c r="E61" s="9"/>
      <c r="F61" s="518"/>
      <c r="G61" s="9"/>
      <c r="H61" s="694"/>
    </row>
    <row r="62" spans="2:8" ht="12.95" customHeight="1" x14ac:dyDescent="0.5">
      <c r="B62" s="21"/>
      <c r="C62" s="25"/>
      <c r="D62" s="9"/>
      <c r="E62" s="9"/>
      <c r="F62" s="518"/>
      <c r="G62" s="9"/>
      <c r="H62" s="694"/>
    </row>
    <row r="63" spans="2:8" ht="12.95" customHeight="1" x14ac:dyDescent="0.5">
      <c r="B63" s="21"/>
      <c r="C63" s="25"/>
      <c r="D63" s="9"/>
      <c r="E63" s="9"/>
      <c r="F63" s="518"/>
      <c r="G63" s="9"/>
      <c r="H63" s="694"/>
    </row>
    <row r="64" spans="2:8" ht="12.95" customHeight="1" x14ac:dyDescent="0.5">
      <c r="B64" s="9"/>
      <c r="C64" s="9"/>
      <c r="D64" s="9"/>
      <c r="E64" s="9"/>
      <c r="F64" s="518"/>
      <c r="G64" s="21"/>
      <c r="H64" s="693"/>
    </row>
    <row r="65" spans="1:10" ht="12.95" customHeight="1" x14ac:dyDescent="0.5">
      <c r="B65" s="9"/>
      <c r="C65" s="9"/>
      <c r="D65" s="9"/>
      <c r="E65" s="9"/>
      <c r="F65" s="518"/>
      <c r="G65" s="21"/>
      <c r="H65" s="693"/>
    </row>
    <row r="66" spans="1:10" ht="12.95" customHeight="1" x14ac:dyDescent="0.5">
      <c r="B66" s="9"/>
      <c r="C66" s="9"/>
      <c r="D66" s="9"/>
      <c r="E66" s="9"/>
      <c r="F66" s="518"/>
      <c r="G66" s="21"/>
      <c r="H66" s="693"/>
    </row>
    <row r="67" spans="1:10" ht="12.95" customHeight="1" x14ac:dyDescent="0.5">
      <c r="A67" s="9"/>
      <c r="B67" s="9"/>
      <c r="C67" s="9"/>
      <c r="D67" s="9"/>
      <c r="E67" s="9"/>
      <c r="F67" s="518"/>
      <c r="G67" s="21"/>
      <c r="H67" s="693"/>
      <c r="I67" s="9"/>
      <c r="J67" s="9"/>
    </row>
    <row r="68" spans="1:10" ht="12.95" customHeight="1" x14ac:dyDescent="0.5">
      <c r="A68" s="9"/>
      <c r="B68" s="9"/>
      <c r="C68" s="9"/>
      <c r="D68" s="9"/>
      <c r="E68" s="9"/>
      <c r="F68" s="518"/>
      <c r="G68" s="21"/>
      <c r="H68" s="693"/>
      <c r="I68" s="9"/>
      <c r="J68" s="9"/>
    </row>
    <row r="69" spans="1:10" ht="16.350000000000001" customHeight="1" x14ac:dyDescent="0.5">
      <c r="A69" s="9"/>
      <c r="B69" s="9"/>
      <c r="C69" s="9"/>
      <c r="D69" s="9"/>
      <c r="E69" s="9"/>
      <c r="F69" s="518"/>
      <c r="G69" s="21"/>
      <c r="H69" s="693"/>
      <c r="I69" s="9"/>
      <c r="J69" s="9"/>
    </row>
    <row r="70" spans="1:10" s="43" customFormat="1" ht="16.350000000000001" customHeight="1" x14ac:dyDescent="0.5">
      <c r="A70" s="9"/>
      <c r="B70" s="9"/>
      <c r="C70" s="9"/>
      <c r="D70" s="9"/>
      <c r="E70" s="9"/>
      <c r="F70" s="518"/>
      <c r="G70" s="21"/>
      <c r="H70" s="693"/>
      <c r="I70" s="9"/>
      <c r="J70" s="9"/>
    </row>
    <row r="71" spans="1:10" s="43" customFormat="1" ht="16.350000000000001" customHeight="1" x14ac:dyDescent="0.5">
      <c r="A71" s="9"/>
      <c r="B71" s="9"/>
      <c r="C71" s="9"/>
      <c r="D71" s="9"/>
      <c r="E71" s="9"/>
      <c r="F71" s="518"/>
      <c r="G71" s="21"/>
      <c r="H71" s="693"/>
      <c r="I71" s="9"/>
      <c r="J71" s="9"/>
    </row>
    <row r="72" spans="1:10" s="43" customFormat="1" ht="16.350000000000001" customHeight="1" x14ac:dyDescent="0.5">
      <c r="A72" s="9"/>
      <c r="B72" s="9"/>
      <c r="C72" s="9"/>
      <c r="D72" s="9"/>
      <c r="E72" s="9"/>
      <c r="F72" s="518"/>
      <c r="G72" s="21"/>
      <c r="H72" s="693"/>
      <c r="I72" s="9"/>
      <c r="J72" s="9"/>
    </row>
    <row r="73" spans="1:10" s="43" customFormat="1" ht="16.350000000000001" customHeight="1" x14ac:dyDescent="0.5">
      <c r="A73" s="9"/>
      <c r="B73" s="9"/>
      <c r="C73" s="9"/>
      <c r="D73" s="9"/>
      <c r="E73" s="9"/>
      <c r="F73" s="518"/>
      <c r="G73" s="21"/>
      <c r="H73" s="693"/>
      <c r="I73" s="9"/>
      <c r="J73" s="9"/>
    </row>
    <row r="74" spans="1:10" s="43" customFormat="1" ht="16.350000000000001" customHeight="1" x14ac:dyDescent="0.5">
      <c r="A74" s="9"/>
      <c r="B74" s="9"/>
      <c r="C74" s="9"/>
      <c r="D74" s="9"/>
      <c r="E74" s="9"/>
      <c r="F74" s="518"/>
      <c r="G74" s="21"/>
      <c r="H74" s="693"/>
      <c r="I74" s="9"/>
      <c r="J74" s="9"/>
    </row>
    <row r="75" spans="1:10" ht="11.1" customHeight="1" x14ac:dyDescent="0.5">
      <c r="A75" s="9"/>
      <c r="B75" s="9"/>
      <c r="C75" s="9"/>
      <c r="D75" s="9"/>
      <c r="E75" s="9"/>
      <c r="F75" s="518"/>
      <c r="G75" s="21"/>
      <c r="H75" s="693"/>
      <c r="I75" s="9"/>
      <c r="J75" s="9"/>
    </row>
    <row r="76" spans="1:10" ht="28.7" customHeight="1" x14ac:dyDescent="0.5">
      <c r="A76" s="9"/>
      <c r="B76" s="9"/>
      <c r="C76" s="9"/>
      <c r="D76" s="9"/>
      <c r="E76" s="9"/>
      <c r="F76" s="518"/>
      <c r="G76" s="21"/>
      <c r="H76" s="693"/>
      <c r="I76" s="9"/>
      <c r="J76" s="9"/>
    </row>
    <row r="77" spans="1:10" ht="12.95" customHeight="1" x14ac:dyDescent="0.5">
      <c r="A77" s="9"/>
      <c r="B77" s="9"/>
      <c r="C77" s="9"/>
      <c r="D77" s="9"/>
      <c r="E77" s="9"/>
      <c r="F77" s="518"/>
      <c r="G77" s="21"/>
      <c r="H77" s="693"/>
      <c r="I77" s="9"/>
      <c r="J77" s="9"/>
    </row>
    <row r="78" spans="1:10" ht="12.95" customHeight="1" x14ac:dyDescent="0.5">
      <c r="A78" s="9"/>
      <c r="B78" s="9"/>
      <c r="C78" s="9"/>
      <c r="D78" s="9"/>
      <c r="E78" s="9"/>
      <c r="F78" s="518"/>
      <c r="G78" s="21"/>
      <c r="H78" s="693"/>
      <c r="I78" s="9"/>
      <c r="J78" s="9"/>
    </row>
    <row r="79" spans="1:10" ht="12.95" customHeight="1" x14ac:dyDescent="0.5">
      <c r="A79" s="9"/>
      <c r="B79" s="9"/>
      <c r="C79" s="9"/>
      <c r="D79" s="9"/>
      <c r="E79" s="9"/>
      <c r="F79" s="518"/>
      <c r="G79" s="21"/>
      <c r="H79" s="693"/>
      <c r="I79" s="9"/>
      <c r="J79" s="9"/>
    </row>
    <row r="80" spans="1:10" ht="12.95" customHeight="1" x14ac:dyDescent="0.5">
      <c r="A80" s="9"/>
      <c r="B80" s="9"/>
      <c r="C80" s="9"/>
      <c r="D80" s="9"/>
      <c r="E80" s="9"/>
      <c r="F80" s="518"/>
      <c r="G80" s="21"/>
      <c r="H80" s="693"/>
      <c r="I80" s="9"/>
      <c r="J80" s="9"/>
    </row>
    <row r="81" spans="1:10" ht="12.95" customHeight="1" x14ac:dyDescent="0.5">
      <c r="A81" s="9"/>
      <c r="B81" s="9"/>
      <c r="C81" s="9"/>
      <c r="D81" s="9"/>
      <c r="E81" s="9"/>
      <c r="F81" s="518"/>
      <c r="G81" s="21"/>
      <c r="H81" s="693"/>
      <c r="I81" s="9"/>
      <c r="J81" s="9"/>
    </row>
    <row r="82" spans="1:10" ht="12.95" customHeight="1" x14ac:dyDescent="0.5">
      <c r="A82" s="9"/>
      <c r="B82" s="9"/>
      <c r="C82" s="9"/>
      <c r="D82" s="9"/>
      <c r="E82" s="9"/>
      <c r="F82" s="518"/>
      <c r="G82" s="21"/>
      <c r="H82" s="693"/>
      <c r="I82" s="9"/>
      <c r="J82" s="9"/>
    </row>
    <row r="83" spans="1:10" ht="12.95" customHeight="1" x14ac:dyDescent="0.5">
      <c r="A83" s="9"/>
      <c r="B83" s="9"/>
      <c r="C83" s="9"/>
      <c r="D83" s="9"/>
      <c r="E83" s="9"/>
      <c r="F83" s="518"/>
      <c r="G83" s="21"/>
      <c r="H83" s="693"/>
      <c r="I83" s="9"/>
      <c r="J83" s="9"/>
    </row>
    <row r="84" spans="1:10" ht="12.95" customHeight="1" x14ac:dyDescent="0.5">
      <c r="A84" s="9"/>
      <c r="B84" s="9"/>
      <c r="C84" s="9"/>
      <c r="D84" s="9"/>
      <c r="E84" s="9"/>
      <c r="F84" s="518"/>
      <c r="G84" s="21"/>
      <c r="H84" s="693"/>
      <c r="I84" s="9"/>
      <c r="J84" s="9"/>
    </row>
    <row r="85" spans="1:10" ht="12.95" customHeight="1" x14ac:dyDescent="0.5">
      <c r="A85" s="9"/>
      <c r="B85" s="9"/>
      <c r="C85" s="9"/>
      <c r="D85" s="9"/>
      <c r="E85" s="9"/>
      <c r="F85" s="518"/>
      <c r="G85" s="21"/>
      <c r="H85" s="693"/>
      <c r="I85" s="9"/>
      <c r="J85" s="9"/>
    </row>
    <row r="86" spans="1:10" ht="12.95" customHeight="1" x14ac:dyDescent="0.5">
      <c r="A86" s="9"/>
      <c r="B86" s="9"/>
      <c r="C86" s="9"/>
      <c r="D86" s="9"/>
      <c r="E86" s="9"/>
      <c r="F86" s="518"/>
      <c r="G86" s="21"/>
      <c r="H86" s="693"/>
      <c r="I86" s="9"/>
      <c r="J86" s="9"/>
    </row>
    <row r="87" spans="1:10" ht="12.95" customHeight="1" x14ac:dyDescent="0.5">
      <c r="A87" s="9"/>
      <c r="B87" s="9"/>
      <c r="C87" s="9"/>
      <c r="D87" s="9"/>
      <c r="E87" s="9"/>
      <c r="F87" s="518"/>
      <c r="G87" s="21"/>
      <c r="H87" s="693"/>
      <c r="I87" s="9"/>
      <c r="J87" s="9"/>
    </row>
    <row r="88" spans="1:10" ht="12.95" customHeight="1" x14ac:dyDescent="0.5">
      <c r="A88" s="9"/>
      <c r="B88" s="7"/>
      <c r="C88" s="7"/>
      <c r="D88" s="7"/>
      <c r="E88" s="7"/>
      <c r="F88" s="519"/>
      <c r="G88" s="22"/>
      <c r="H88" s="695"/>
      <c r="I88" s="9"/>
      <c r="J88" s="9"/>
    </row>
    <row r="89" spans="1:10" ht="12.95" customHeight="1" x14ac:dyDescent="0.5">
      <c r="A89" s="9"/>
      <c r="B89" s="7"/>
      <c r="C89" s="7"/>
      <c r="D89" s="7"/>
      <c r="E89" s="7"/>
      <c r="F89" s="519"/>
      <c r="G89" s="22"/>
      <c r="H89" s="695"/>
      <c r="I89" s="9"/>
      <c r="J89" s="9"/>
    </row>
    <row r="90" spans="1:10" ht="12.95" customHeight="1" x14ac:dyDescent="0.5">
      <c r="A90" s="9"/>
      <c r="B90" s="7"/>
      <c r="C90" s="7"/>
      <c r="D90" s="7"/>
      <c r="E90" s="7"/>
      <c r="F90" s="519"/>
      <c r="G90" s="22"/>
      <c r="H90" s="695"/>
      <c r="I90" s="9"/>
      <c r="J90" s="9"/>
    </row>
    <row r="91" spans="1:10" ht="12.95" customHeight="1" x14ac:dyDescent="0.5">
      <c r="A91" s="9"/>
      <c r="B91" s="7"/>
      <c r="C91" s="7"/>
      <c r="D91" s="7"/>
      <c r="E91" s="7"/>
      <c r="F91" s="519"/>
      <c r="G91" s="22"/>
      <c r="H91" s="695"/>
      <c r="I91" s="9"/>
      <c r="J91" s="9"/>
    </row>
    <row r="92" spans="1:10" ht="12.95" customHeight="1" x14ac:dyDescent="0.5">
      <c r="A92" s="9"/>
      <c r="B92" s="7"/>
      <c r="C92" s="7"/>
      <c r="D92" s="7"/>
      <c r="E92" s="7"/>
      <c r="F92" s="519"/>
      <c r="G92" s="22"/>
      <c r="H92" s="695"/>
      <c r="I92" s="9"/>
      <c r="J92" s="9"/>
    </row>
    <row r="93" spans="1:10" ht="16.350000000000001" customHeight="1" x14ac:dyDescent="0.5">
      <c r="A93" s="9"/>
      <c r="B93" s="7"/>
      <c r="C93" s="7"/>
      <c r="D93" s="7"/>
      <c r="E93" s="7"/>
      <c r="F93" s="519"/>
      <c r="G93" s="22"/>
      <c r="H93" s="695"/>
      <c r="I93" s="9"/>
      <c r="J93" s="9"/>
    </row>
    <row r="94" spans="1:10" ht="12.95" customHeight="1" x14ac:dyDescent="0.5">
      <c r="A94" s="9"/>
      <c r="B94" s="7"/>
      <c r="C94" s="7"/>
      <c r="D94" s="7"/>
      <c r="E94" s="7"/>
      <c r="F94" s="519"/>
      <c r="G94" s="22"/>
      <c r="H94" s="695"/>
      <c r="I94" s="9"/>
      <c r="J94" s="9"/>
    </row>
    <row r="95" spans="1:10" ht="12.95" customHeight="1" x14ac:dyDescent="0.5">
      <c r="A95" s="9"/>
      <c r="B95" s="7"/>
      <c r="C95" s="7"/>
      <c r="D95" s="7"/>
      <c r="E95" s="7"/>
      <c r="F95" s="519"/>
      <c r="G95" s="22"/>
      <c r="H95" s="695"/>
      <c r="I95" s="9"/>
      <c r="J95" s="9"/>
    </row>
    <row r="96" spans="1:10" ht="12.95" customHeight="1" x14ac:dyDescent="0.5">
      <c r="A96" s="9"/>
      <c r="B96" s="7"/>
      <c r="C96" s="7"/>
      <c r="D96" s="7"/>
      <c r="E96" s="7"/>
      <c r="F96" s="519"/>
      <c r="G96" s="22"/>
      <c r="H96" s="695"/>
      <c r="I96" s="9"/>
      <c r="J96" s="9"/>
    </row>
    <row r="97" spans="1:10" ht="12.95" customHeight="1" x14ac:dyDescent="0.5">
      <c r="A97" s="9"/>
      <c r="B97" s="7"/>
      <c r="C97" s="7"/>
      <c r="D97" s="7"/>
      <c r="E97" s="7"/>
      <c r="F97" s="519"/>
      <c r="G97" s="22"/>
      <c r="H97" s="695"/>
      <c r="I97" s="9"/>
      <c r="J97" s="9"/>
    </row>
    <row r="98" spans="1:10" ht="12.95" customHeight="1" x14ac:dyDescent="0.5">
      <c r="A98" s="9"/>
      <c r="B98" s="7"/>
      <c r="C98" s="7"/>
      <c r="D98" s="7"/>
      <c r="E98" s="7"/>
      <c r="F98" s="519"/>
      <c r="G98" s="22"/>
      <c r="H98" s="695"/>
      <c r="I98" s="9"/>
      <c r="J98" s="9"/>
    </row>
    <row r="99" spans="1:10" ht="12.95" customHeight="1" x14ac:dyDescent="0.5">
      <c r="A99" s="9"/>
      <c r="B99" s="7"/>
      <c r="C99" s="7"/>
      <c r="D99" s="7"/>
      <c r="E99" s="7"/>
      <c r="F99" s="519"/>
      <c r="G99" s="22"/>
      <c r="H99" s="695"/>
      <c r="I99" s="9"/>
      <c r="J99" s="9"/>
    </row>
    <row r="100" spans="1:10" ht="12.95" customHeight="1" x14ac:dyDescent="0.5">
      <c r="A100" s="9"/>
      <c r="B100" s="7"/>
      <c r="C100" s="7"/>
      <c r="D100" s="7"/>
      <c r="E100" s="7"/>
      <c r="F100" s="519"/>
      <c r="G100" s="22"/>
      <c r="H100" s="695"/>
      <c r="I100" s="9"/>
      <c r="J100" s="9"/>
    </row>
    <row r="101" spans="1:10" ht="12.95" customHeight="1" x14ac:dyDescent="0.5">
      <c r="A101" s="9"/>
      <c r="B101" s="7"/>
      <c r="C101" s="7"/>
      <c r="D101" s="7"/>
      <c r="E101" s="7"/>
      <c r="F101" s="519"/>
      <c r="G101" s="22"/>
      <c r="H101" s="695"/>
      <c r="I101" s="9"/>
      <c r="J101" s="9"/>
    </row>
    <row r="102" spans="1:10" ht="12.95" customHeight="1" x14ac:dyDescent="0.5">
      <c r="A102" s="7"/>
      <c r="B102" s="7"/>
      <c r="C102" s="7"/>
      <c r="D102" s="7"/>
      <c r="E102" s="7"/>
      <c r="F102" s="519"/>
      <c r="G102" s="22"/>
      <c r="H102" s="695"/>
      <c r="I102" s="7"/>
      <c r="J102" s="7"/>
    </row>
    <row r="103" spans="1:10" s="9" customFormat="1" ht="12.95" customHeight="1" x14ac:dyDescent="0.5">
      <c r="A103" s="7"/>
      <c r="B103" s="7"/>
      <c r="C103" s="7"/>
      <c r="D103" s="7"/>
      <c r="E103" s="7"/>
      <c r="F103" s="519"/>
      <c r="G103" s="22"/>
      <c r="H103" s="695"/>
      <c r="I103" s="7"/>
      <c r="J103" s="7"/>
    </row>
    <row r="104" spans="1:10" s="9" customFormat="1" ht="12.95" customHeight="1" x14ac:dyDescent="0.5">
      <c r="A104" s="7"/>
      <c r="B104" s="7"/>
      <c r="C104" s="7"/>
      <c r="D104" s="7"/>
      <c r="E104" s="7"/>
      <c r="F104" s="519"/>
      <c r="G104" s="22"/>
      <c r="H104" s="695"/>
      <c r="I104" s="7"/>
      <c r="J104" s="7"/>
    </row>
    <row r="105" spans="1:10" s="9" customFormat="1" ht="12.95" customHeight="1" x14ac:dyDescent="0.5">
      <c r="A105" s="7"/>
      <c r="B105" s="7"/>
      <c r="C105" s="7"/>
      <c r="D105" s="7"/>
      <c r="E105" s="7"/>
      <c r="F105" s="519"/>
      <c r="G105" s="22"/>
      <c r="H105" s="695"/>
      <c r="I105" s="7"/>
      <c r="J105" s="7"/>
    </row>
    <row r="106" spans="1:10" s="9" customFormat="1" ht="12.95" customHeight="1" x14ac:dyDescent="0.5">
      <c r="A106" s="7"/>
      <c r="B106" s="7"/>
      <c r="C106" s="7"/>
      <c r="D106" s="7"/>
      <c r="E106" s="7"/>
      <c r="F106" s="519"/>
      <c r="G106" s="22"/>
      <c r="H106" s="695"/>
      <c r="I106" s="7"/>
      <c r="J106" s="7"/>
    </row>
    <row r="107" spans="1:10" s="9" customFormat="1" ht="12.95" customHeight="1" x14ac:dyDescent="0.5">
      <c r="A107" s="7"/>
      <c r="B107" s="7"/>
      <c r="C107" s="7"/>
      <c r="D107" s="7"/>
      <c r="E107" s="7"/>
      <c r="F107" s="519"/>
      <c r="G107" s="22"/>
      <c r="H107" s="695"/>
      <c r="I107" s="7"/>
      <c r="J107" s="7"/>
    </row>
    <row r="108" spans="1:10" s="9" customFormat="1" ht="12.95" customHeight="1" x14ac:dyDescent="0.5">
      <c r="A108" s="7"/>
      <c r="B108" s="7"/>
      <c r="C108" s="7"/>
      <c r="D108" s="7"/>
      <c r="E108" s="7"/>
      <c r="F108" s="519"/>
      <c r="G108" s="22"/>
      <c r="H108" s="695"/>
      <c r="I108" s="7"/>
      <c r="J108" s="7"/>
    </row>
    <row r="109" spans="1:10" s="9" customFormat="1" ht="12.95" customHeight="1" x14ac:dyDescent="0.5">
      <c r="A109" s="7"/>
      <c r="B109" s="7"/>
      <c r="C109" s="7"/>
      <c r="D109" s="7"/>
      <c r="E109" s="7"/>
      <c r="F109" s="519"/>
      <c r="G109" s="22"/>
      <c r="H109" s="695"/>
      <c r="I109" s="7"/>
      <c r="J109" s="7"/>
    </row>
    <row r="110" spans="1:10" s="9" customFormat="1" ht="14.45" customHeight="1" x14ac:dyDescent="0.5">
      <c r="A110" s="7"/>
      <c r="B110" s="7"/>
      <c r="C110" s="7"/>
      <c r="D110" s="7"/>
      <c r="E110" s="7"/>
      <c r="F110" s="519"/>
      <c r="G110" s="22"/>
      <c r="H110" s="695"/>
      <c r="I110" s="7"/>
      <c r="J110" s="7"/>
    </row>
    <row r="111" spans="1:10" s="9" customFormat="1" ht="12.95" customHeight="1" x14ac:dyDescent="0.5">
      <c r="A111" s="7"/>
      <c r="B111" s="7"/>
      <c r="C111" s="7"/>
      <c r="D111" s="7"/>
      <c r="E111" s="7"/>
      <c r="F111" s="519"/>
      <c r="G111" s="22"/>
      <c r="H111" s="695"/>
      <c r="I111" s="7"/>
      <c r="J111" s="7"/>
    </row>
    <row r="112" spans="1:10" s="9" customFormat="1" ht="12.95" customHeight="1" x14ac:dyDescent="0.5">
      <c r="A112" s="7"/>
      <c r="B112" s="7"/>
      <c r="C112" s="7"/>
      <c r="D112" s="7"/>
      <c r="E112" s="7"/>
      <c r="F112" s="519"/>
      <c r="G112" s="22"/>
      <c r="H112" s="695"/>
      <c r="I112" s="7"/>
      <c r="J112" s="7"/>
    </row>
    <row r="113" spans="1:10" s="9" customFormat="1" ht="12.95" customHeight="1" x14ac:dyDescent="0.5">
      <c r="A113" s="7"/>
      <c r="B113" s="7"/>
      <c r="C113" s="7"/>
      <c r="D113" s="7"/>
      <c r="E113" s="7"/>
      <c r="F113" s="519"/>
      <c r="G113" s="22"/>
      <c r="H113" s="695"/>
      <c r="I113" s="7"/>
      <c r="J113" s="7"/>
    </row>
    <row r="114" spans="1:10" s="9" customFormat="1" ht="12.95" customHeight="1" x14ac:dyDescent="0.5">
      <c r="A114" s="7"/>
      <c r="B114" s="7"/>
      <c r="C114" s="7"/>
      <c r="D114" s="7"/>
      <c r="E114" s="7"/>
      <c r="F114" s="519"/>
      <c r="G114" s="22"/>
      <c r="H114" s="695"/>
      <c r="I114" s="7"/>
      <c r="J114" s="7"/>
    </row>
    <row r="115" spans="1:10" s="9" customFormat="1" ht="12.95" customHeight="1" x14ac:dyDescent="0.5">
      <c r="A115" s="7"/>
      <c r="B115" s="7"/>
      <c r="C115" s="7"/>
      <c r="D115" s="7"/>
      <c r="E115" s="7"/>
      <c r="F115" s="519"/>
      <c r="G115" s="22"/>
      <c r="H115" s="695"/>
      <c r="I115" s="7"/>
      <c r="J115" s="7"/>
    </row>
    <row r="116" spans="1:10" s="9" customFormat="1" ht="12.95" customHeight="1" x14ac:dyDescent="0.5">
      <c r="A116" s="7"/>
      <c r="B116" s="7"/>
      <c r="C116" s="7"/>
      <c r="D116" s="7"/>
      <c r="E116" s="7"/>
      <c r="F116" s="519"/>
      <c r="G116" s="22"/>
      <c r="H116" s="695"/>
      <c r="I116" s="7"/>
      <c r="J116" s="7"/>
    </row>
    <row r="117" spans="1:10" s="9" customFormat="1" ht="12.95" customHeight="1" x14ac:dyDescent="0.5">
      <c r="A117" s="7"/>
      <c r="B117" s="7"/>
      <c r="C117" s="7"/>
      <c r="D117" s="7"/>
      <c r="E117" s="7"/>
      <c r="F117" s="519"/>
      <c r="G117" s="22"/>
      <c r="H117" s="695"/>
      <c r="I117" s="7"/>
      <c r="J117" s="7"/>
    </row>
    <row r="118" spans="1:10" s="9" customFormat="1" ht="12.95" customHeight="1" x14ac:dyDescent="0.5">
      <c r="A118" s="7"/>
      <c r="B118" s="7"/>
      <c r="C118" s="7"/>
      <c r="D118" s="7"/>
      <c r="E118" s="7"/>
      <c r="F118" s="519"/>
      <c r="G118" s="22"/>
      <c r="H118" s="695"/>
      <c r="I118" s="7"/>
      <c r="J118" s="7"/>
    </row>
    <row r="119" spans="1:10" s="9" customFormat="1" ht="12.95" customHeight="1" x14ac:dyDescent="0.5">
      <c r="A119" s="7"/>
      <c r="B119" s="7"/>
      <c r="C119" s="7"/>
      <c r="D119" s="7"/>
      <c r="E119" s="7"/>
      <c r="F119" s="519"/>
      <c r="G119" s="22"/>
      <c r="H119" s="695"/>
      <c r="I119" s="7"/>
      <c r="J119" s="7"/>
    </row>
    <row r="120" spans="1:10" s="9" customFormat="1" ht="12.95" customHeight="1" x14ac:dyDescent="0.5">
      <c r="A120" s="7"/>
      <c r="B120" s="7"/>
      <c r="C120" s="7"/>
      <c r="D120" s="7"/>
      <c r="E120" s="7"/>
      <c r="F120" s="519"/>
      <c r="G120" s="22"/>
      <c r="H120" s="695"/>
      <c r="I120" s="7"/>
      <c r="J120" s="7"/>
    </row>
    <row r="121" spans="1:10" s="9" customFormat="1" ht="12.95" customHeight="1" x14ac:dyDescent="0.5">
      <c r="A121" s="7"/>
      <c r="B121" s="7"/>
      <c r="C121" s="7"/>
      <c r="D121" s="7"/>
      <c r="E121" s="7"/>
      <c r="F121" s="519"/>
      <c r="G121" s="22"/>
      <c r="H121" s="695"/>
      <c r="I121" s="7"/>
      <c r="J121" s="7"/>
    </row>
    <row r="122" spans="1:10" s="9" customFormat="1" ht="12.95" customHeight="1" x14ac:dyDescent="0.5">
      <c r="A122" s="7"/>
      <c r="B122" s="7"/>
      <c r="C122" s="7"/>
      <c r="D122" s="7"/>
      <c r="E122" s="7"/>
      <c r="F122" s="519"/>
      <c r="G122" s="22"/>
      <c r="H122" s="695"/>
      <c r="I122" s="7"/>
      <c r="J122" s="7"/>
    </row>
    <row r="123" spans="1:10" s="9" customFormat="1" ht="12.95" customHeight="1" x14ac:dyDescent="0.5">
      <c r="A123" s="7"/>
      <c r="B123" s="7"/>
      <c r="C123" s="7"/>
      <c r="D123" s="7"/>
      <c r="E123" s="7"/>
      <c r="F123" s="519"/>
      <c r="G123" s="22"/>
      <c r="H123" s="695"/>
      <c r="I123" s="7"/>
      <c r="J123" s="7"/>
    </row>
    <row r="124" spans="1:10" s="9" customFormat="1" ht="12.95" customHeight="1" x14ac:dyDescent="0.5">
      <c r="A124" s="7"/>
      <c r="B124" s="7"/>
      <c r="C124" s="7"/>
      <c r="D124" s="7"/>
      <c r="E124" s="7"/>
      <c r="F124" s="519"/>
      <c r="G124" s="22"/>
      <c r="H124" s="695"/>
      <c r="I124" s="7"/>
      <c r="J124" s="7"/>
    </row>
    <row r="125" spans="1:10" s="9" customFormat="1" ht="12.95" customHeight="1" x14ac:dyDescent="0.5">
      <c r="A125" s="7"/>
      <c r="B125" s="7"/>
      <c r="C125" s="7"/>
      <c r="D125" s="7"/>
      <c r="E125" s="7"/>
      <c r="F125" s="519"/>
      <c r="G125" s="22"/>
      <c r="H125" s="695"/>
      <c r="I125" s="7"/>
      <c r="J125" s="7"/>
    </row>
    <row r="126" spans="1:10" s="9" customFormat="1" ht="12.95" customHeight="1" x14ac:dyDescent="0.5">
      <c r="A126" s="7"/>
      <c r="B126" s="7"/>
      <c r="C126" s="7"/>
      <c r="D126" s="7"/>
      <c r="E126" s="7"/>
      <c r="F126" s="519"/>
      <c r="G126" s="22"/>
      <c r="H126" s="695"/>
      <c r="I126" s="7"/>
      <c r="J126" s="7"/>
    </row>
    <row r="127" spans="1:10" s="9" customFormat="1" ht="12.95" customHeight="1" x14ac:dyDescent="0.5">
      <c r="A127" s="7"/>
      <c r="B127" s="7"/>
      <c r="C127" s="7"/>
      <c r="D127" s="7"/>
      <c r="E127" s="7"/>
      <c r="F127" s="519"/>
      <c r="G127" s="22"/>
      <c r="H127" s="695"/>
      <c r="I127" s="7"/>
      <c r="J127" s="7"/>
    </row>
    <row r="128" spans="1:10" s="9" customFormat="1" ht="12.95" customHeight="1" x14ac:dyDescent="0.5">
      <c r="A128" s="7"/>
      <c r="B128" s="7"/>
      <c r="C128" s="7"/>
      <c r="D128" s="7"/>
      <c r="E128" s="7"/>
      <c r="F128" s="519"/>
      <c r="G128" s="22"/>
      <c r="H128" s="695"/>
      <c r="I128" s="7"/>
      <c r="J128" s="7"/>
    </row>
    <row r="129" spans="1:10" s="9" customFormat="1" ht="12.95" customHeight="1" x14ac:dyDescent="0.5">
      <c r="A129" s="7"/>
      <c r="B129" s="7"/>
      <c r="C129" s="7"/>
      <c r="D129" s="7"/>
      <c r="E129" s="7"/>
      <c r="F129" s="519"/>
      <c r="G129" s="22"/>
      <c r="H129" s="695"/>
      <c r="I129" s="7"/>
      <c r="J129" s="7"/>
    </row>
    <row r="130" spans="1:10" s="9" customFormat="1" ht="12.95" customHeight="1" x14ac:dyDescent="0.5">
      <c r="A130" s="7"/>
      <c r="B130" s="7"/>
      <c r="C130" s="7"/>
      <c r="D130" s="7"/>
      <c r="E130" s="7"/>
      <c r="F130" s="519"/>
      <c r="G130" s="22"/>
      <c r="H130" s="695"/>
      <c r="I130" s="7"/>
      <c r="J130" s="7"/>
    </row>
    <row r="131" spans="1:10" s="9" customFormat="1" ht="12.95" customHeight="1" x14ac:dyDescent="0.5">
      <c r="A131" s="7"/>
      <c r="B131" s="7"/>
      <c r="C131" s="7"/>
      <c r="D131" s="7"/>
      <c r="E131" s="7"/>
      <c r="F131" s="519"/>
      <c r="G131" s="22"/>
      <c r="H131" s="695"/>
      <c r="I131" s="7"/>
      <c r="J131" s="7"/>
    </row>
    <row r="132" spans="1:10" s="9" customFormat="1" ht="12.95" customHeight="1" x14ac:dyDescent="0.5">
      <c r="A132" s="7"/>
      <c r="B132" s="7"/>
      <c r="C132" s="7"/>
      <c r="D132" s="7"/>
      <c r="E132" s="7"/>
      <c r="F132" s="519"/>
      <c r="G132" s="22"/>
      <c r="H132" s="695"/>
      <c r="I132" s="7"/>
      <c r="J132" s="7"/>
    </row>
    <row r="133" spans="1:10" s="9" customFormat="1" ht="12.95" customHeight="1" x14ac:dyDescent="0.5">
      <c r="A133" s="7"/>
      <c r="B133" s="7"/>
      <c r="C133" s="7"/>
      <c r="D133" s="7"/>
      <c r="E133" s="7"/>
      <c r="F133" s="519"/>
      <c r="G133" s="22"/>
      <c r="H133" s="695"/>
      <c r="I133" s="7"/>
      <c r="J133" s="7"/>
    </row>
    <row r="134" spans="1:10" s="9" customFormat="1" ht="12.95" customHeight="1" x14ac:dyDescent="0.5">
      <c r="A134" s="7"/>
      <c r="B134" s="7"/>
      <c r="C134" s="7"/>
      <c r="D134" s="7"/>
      <c r="E134" s="7"/>
      <c r="F134" s="519"/>
      <c r="G134" s="22"/>
      <c r="H134" s="695"/>
      <c r="I134" s="7"/>
      <c r="J134" s="7"/>
    </row>
    <row r="135" spans="1:10" s="9" customFormat="1" ht="12.95" customHeight="1" x14ac:dyDescent="0.5">
      <c r="A135" s="7"/>
      <c r="B135" s="7"/>
      <c r="C135" s="7"/>
      <c r="D135" s="7"/>
      <c r="E135" s="7"/>
      <c r="F135" s="519"/>
      <c r="G135" s="22"/>
      <c r="H135" s="695"/>
      <c r="I135" s="7"/>
      <c r="J135" s="7"/>
    </row>
    <row r="136" spans="1:10" s="9" customFormat="1" ht="12.95" customHeight="1" x14ac:dyDescent="0.5">
      <c r="A136" s="7"/>
      <c r="B136" s="7"/>
      <c r="C136" s="7"/>
      <c r="D136" s="7"/>
      <c r="E136" s="7"/>
      <c r="F136" s="519"/>
      <c r="G136" s="22"/>
      <c r="H136" s="695"/>
      <c r="I136" s="7"/>
      <c r="J136" s="7"/>
    </row>
    <row r="137" spans="1:10" s="9" customFormat="1" ht="12.95" customHeight="1" x14ac:dyDescent="0.5">
      <c r="A137" s="7"/>
      <c r="B137" s="7"/>
      <c r="C137" s="7"/>
      <c r="D137" s="7"/>
      <c r="E137" s="7"/>
      <c r="F137" s="519"/>
      <c r="G137" s="22"/>
      <c r="H137" s="695"/>
      <c r="I137" s="7"/>
      <c r="J137" s="7"/>
    </row>
    <row r="138" spans="1:10" s="7" customFormat="1" ht="12.95" customHeight="1" x14ac:dyDescent="0.5">
      <c r="F138" s="519"/>
      <c r="G138" s="22"/>
      <c r="H138" s="695"/>
    </row>
    <row r="139" spans="1:10" s="7" customFormat="1" ht="12.95" customHeight="1" x14ac:dyDescent="0.5">
      <c r="F139" s="519"/>
      <c r="G139" s="22"/>
      <c r="H139" s="695"/>
    </row>
    <row r="140" spans="1:10" s="7" customFormat="1" ht="12.95" customHeight="1" x14ac:dyDescent="0.5">
      <c r="F140" s="519"/>
      <c r="G140" s="22"/>
      <c r="H140" s="695"/>
    </row>
    <row r="141" spans="1:10" s="7" customFormat="1" ht="12.95" customHeight="1" x14ac:dyDescent="0.5">
      <c r="F141" s="519"/>
      <c r="G141" s="22"/>
      <c r="H141" s="695"/>
    </row>
    <row r="142" spans="1:10" s="7" customFormat="1" ht="12.95" customHeight="1" x14ac:dyDescent="0.5">
      <c r="F142" s="519"/>
      <c r="G142" s="22"/>
      <c r="H142" s="695"/>
    </row>
    <row r="143" spans="1:10" s="7" customFormat="1" ht="12.95" customHeight="1" x14ac:dyDescent="0.5">
      <c r="F143" s="519"/>
      <c r="G143" s="22"/>
      <c r="H143" s="695"/>
    </row>
    <row r="144" spans="1:10" s="7" customFormat="1" ht="12.95" customHeight="1" x14ac:dyDescent="0.5">
      <c r="F144" s="519"/>
      <c r="G144" s="22"/>
      <c r="H144" s="695"/>
    </row>
    <row r="145" spans="6:8" s="7" customFormat="1" ht="12.95" customHeight="1" x14ac:dyDescent="0.5">
      <c r="F145" s="519"/>
      <c r="G145" s="22"/>
      <c r="H145" s="695"/>
    </row>
    <row r="146" spans="6:8" s="7" customFormat="1" ht="12.95" customHeight="1" x14ac:dyDescent="0.5">
      <c r="F146" s="519"/>
      <c r="G146" s="22"/>
      <c r="H146" s="695"/>
    </row>
    <row r="147" spans="6:8" s="7" customFormat="1" ht="12.95" customHeight="1" x14ac:dyDescent="0.5">
      <c r="F147" s="519"/>
      <c r="G147" s="22"/>
      <c r="H147" s="695"/>
    </row>
    <row r="148" spans="6:8" s="7" customFormat="1" ht="12.95" customHeight="1" x14ac:dyDescent="0.5">
      <c r="F148" s="519"/>
      <c r="G148" s="22"/>
      <c r="H148" s="695"/>
    </row>
    <row r="149" spans="6:8" s="7" customFormat="1" ht="12.95" customHeight="1" x14ac:dyDescent="0.5">
      <c r="F149" s="519"/>
      <c r="G149" s="22"/>
      <c r="H149" s="695"/>
    </row>
    <row r="150" spans="6:8" s="7" customFormat="1" ht="12.95" customHeight="1" x14ac:dyDescent="0.5">
      <c r="F150" s="519"/>
      <c r="G150" s="22"/>
      <c r="H150" s="695"/>
    </row>
    <row r="151" spans="6:8" s="7" customFormat="1" ht="12.95" customHeight="1" x14ac:dyDescent="0.5">
      <c r="F151" s="519"/>
      <c r="G151" s="22"/>
      <c r="H151" s="695"/>
    </row>
    <row r="152" spans="6:8" s="7" customFormat="1" ht="12.95" customHeight="1" x14ac:dyDescent="0.5">
      <c r="F152" s="519"/>
      <c r="G152" s="22"/>
      <c r="H152" s="695"/>
    </row>
    <row r="153" spans="6:8" s="7" customFormat="1" ht="12.95" customHeight="1" x14ac:dyDescent="0.5">
      <c r="F153" s="519"/>
      <c r="G153" s="22"/>
      <c r="H153" s="695"/>
    </row>
    <row r="154" spans="6:8" s="7" customFormat="1" ht="12.95" customHeight="1" x14ac:dyDescent="0.5">
      <c r="F154" s="519"/>
      <c r="G154" s="22"/>
      <c r="H154" s="695"/>
    </row>
    <row r="155" spans="6:8" s="7" customFormat="1" ht="12.95" customHeight="1" x14ac:dyDescent="0.5">
      <c r="F155" s="519"/>
      <c r="G155" s="22"/>
      <c r="H155" s="695"/>
    </row>
    <row r="156" spans="6:8" s="7" customFormat="1" ht="12.95" customHeight="1" x14ac:dyDescent="0.5">
      <c r="F156" s="519"/>
      <c r="G156" s="22"/>
      <c r="H156" s="695"/>
    </row>
    <row r="157" spans="6:8" s="7" customFormat="1" ht="12.95" customHeight="1" x14ac:dyDescent="0.5">
      <c r="F157" s="519"/>
      <c r="G157" s="22"/>
      <c r="H157" s="695"/>
    </row>
    <row r="158" spans="6:8" s="7" customFormat="1" ht="12.95" customHeight="1" x14ac:dyDescent="0.5">
      <c r="F158" s="519"/>
      <c r="G158" s="22"/>
      <c r="H158" s="695"/>
    </row>
    <row r="159" spans="6:8" s="7" customFormat="1" ht="12.95" customHeight="1" x14ac:dyDescent="0.5">
      <c r="F159" s="519"/>
      <c r="G159" s="22"/>
      <c r="H159" s="695"/>
    </row>
    <row r="160" spans="6:8" s="7" customFormat="1" ht="12.95" customHeight="1" x14ac:dyDescent="0.5">
      <c r="F160" s="519"/>
      <c r="G160" s="22"/>
      <c r="H160" s="695"/>
    </row>
    <row r="161" spans="6:8" s="7" customFormat="1" ht="12.95" customHeight="1" x14ac:dyDescent="0.5">
      <c r="F161" s="519"/>
      <c r="G161" s="22"/>
      <c r="H161" s="695"/>
    </row>
    <row r="162" spans="6:8" s="7" customFormat="1" ht="12.95" customHeight="1" x14ac:dyDescent="0.5">
      <c r="F162" s="519"/>
      <c r="G162" s="22"/>
      <c r="H162" s="695"/>
    </row>
    <row r="163" spans="6:8" s="7" customFormat="1" ht="12.95" customHeight="1" x14ac:dyDescent="0.5">
      <c r="F163" s="519"/>
      <c r="G163" s="22"/>
      <c r="H163" s="695"/>
    </row>
    <row r="164" spans="6:8" s="7" customFormat="1" ht="12.95" customHeight="1" x14ac:dyDescent="0.5">
      <c r="F164" s="519"/>
      <c r="G164" s="22"/>
      <c r="H164" s="695"/>
    </row>
    <row r="165" spans="6:8" s="7" customFormat="1" ht="12.95" customHeight="1" x14ac:dyDescent="0.5">
      <c r="F165" s="519"/>
      <c r="G165" s="22"/>
      <c r="H165" s="695"/>
    </row>
    <row r="166" spans="6:8" s="7" customFormat="1" ht="12.95" customHeight="1" x14ac:dyDescent="0.5">
      <c r="F166" s="519"/>
      <c r="G166" s="22"/>
      <c r="H166" s="695"/>
    </row>
    <row r="167" spans="6:8" s="7" customFormat="1" ht="12.95" customHeight="1" x14ac:dyDescent="0.5">
      <c r="F167" s="519"/>
      <c r="G167" s="22"/>
      <c r="H167" s="695"/>
    </row>
    <row r="168" spans="6:8" s="7" customFormat="1" ht="12.95" customHeight="1" x14ac:dyDescent="0.5">
      <c r="F168" s="519"/>
      <c r="G168" s="22"/>
      <c r="H168" s="695"/>
    </row>
    <row r="169" spans="6:8" s="7" customFormat="1" ht="12.95" customHeight="1" x14ac:dyDescent="0.5">
      <c r="F169" s="519"/>
      <c r="G169" s="22"/>
      <c r="H169" s="695"/>
    </row>
    <row r="170" spans="6:8" s="7" customFormat="1" ht="12.95" customHeight="1" x14ac:dyDescent="0.5">
      <c r="F170" s="519"/>
      <c r="G170" s="22"/>
      <c r="H170" s="695"/>
    </row>
    <row r="171" spans="6:8" s="7" customFormat="1" ht="12.95" customHeight="1" x14ac:dyDescent="0.5">
      <c r="F171" s="519"/>
      <c r="G171" s="22"/>
      <c r="H171" s="695"/>
    </row>
    <row r="172" spans="6:8" s="7" customFormat="1" ht="12.95" customHeight="1" x14ac:dyDescent="0.5">
      <c r="F172" s="519"/>
      <c r="G172" s="22"/>
      <c r="H172" s="695"/>
    </row>
    <row r="173" spans="6:8" s="7" customFormat="1" ht="12.95" customHeight="1" x14ac:dyDescent="0.5">
      <c r="F173" s="519"/>
      <c r="G173" s="22"/>
      <c r="H173" s="695"/>
    </row>
    <row r="174" spans="6:8" s="7" customFormat="1" ht="12.95" customHeight="1" x14ac:dyDescent="0.5">
      <c r="F174" s="519"/>
      <c r="G174" s="22"/>
      <c r="H174" s="695"/>
    </row>
    <row r="175" spans="6:8" s="7" customFormat="1" ht="12.95" customHeight="1" x14ac:dyDescent="0.5">
      <c r="F175" s="519"/>
      <c r="G175" s="22"/>
      <c r="H175" s="695"/>
    </row>
    <row r="176" spans="6:8" s="7" customFormat="1" ht="12.95" customHeight="1" x14ac:dyDescent="0.5">
      <c r="F176" s="519"/>
      <c r="G176" s="22"/>
      <c r="H176" s="695"/>
    </row>
    <row r="177" spans="6:8" s="7" customFormat="1" ht="12.95" customHeight="1" x14ac:dyDescent="0.5">
      <c r="F177" s="519"/>
      <c r="G177" s="22"/>
      <c r="H177" s="695"/>
    </row>
    <row r="178" spans="6:8" s="7" customFormat="1" ht="12.95" customHeight="1" x14ac:dyDescent="0.5">
      <c r="F178" s="519"/>
      <c r="G178" s="22"/>
      <c r="H178" s="695"/>
    </row>
    <row r="179" spans="6:8" s="7" customFormat="1" ht="12.95" customHeight="1" x14ac:dyDescent="0.5">
      <c r="F179" s="519"/>
      <c r="G179" s="22"/>
      <c r="H179" s="695"/>
    </row>
    <row r="180" spans="6:8" s="7" customFormat="1" ht="12.95" customHeight="1" x14ac:dyDescent="0.5">
      <c r="F180" s="519"/>
      <c r="G180" s="22"/>
      <c r="H180" s="695"/>
    </row>
    <row r="181" spans="6:8" s="7" customFormat="1" ht="12.95" customHeight="1" x14ac:dyDescent="0.5">
      <c r="F181" s="519"/>
      <c r="G181" s="22"/>
      <c r="H181" s="695"/>
    </row>
    <row r="182" spans="6:8" s="7" customFormat="1" ht="12.95" customHeight="1" x14ac:dyDescent="0.5">
      <c r="F182" s="519"/>
      <c r="G182" s="22"/>
      <c r="H182" s="695"/>
    </row>
    <row r="183" spans="6:8" s="7" customFormat="1" ht="12.95" customHeight="1" x14ac:dyDescent="0.5">
      <c r="F183" s="519"/>
      <c r="G183" s="22"/>
      <c r="H183" s="695"/>
    </row>
    <row r="184" spans="6:8" s="7" customFormat="1" ht="12.95" customHeight="1" x14ac:dyDescent="0.5">
      <c r="F184" s="519"/>
      <c r="G184" s="22"/>
      <c r="H184" s="695"/>
    </row>
    <row r="185" spans="6:8" s="7" customFormat="1" ht="12.95" customHeight="1" x14ac:dyDescent="0.5">
      <c r="F185" s="519"/>
      <c r="G185" s="22"/>
      <c r="H185" s="695"/>
    </row>
    <row r="186" spans="6:8" s="7" customFormat="1" ht="12.95" customHeight="1" x14ac:dyDescent="0.5">
      <c r="F186" s="519"/>
      <c r="G186" s="22"/>
      <c r="H186" s="695"/>
    </row>
    <row r="187" spans="6:8" s="7" customFormat="1" ht="12.95" customHeight="1" x14ac:dyDescent="0.5">
      <c r="F187" s="519"/>
      <c r="G187" s="22"/>
      <c r="H187" s="695"/>
    </row>
    <row r="188" spans="6:8" s="7" customFormat="1" ht="12.95" customHeight="1" x14ac:dyDescent="0.5">
      <c r="F188" s="519"/>
      <c r="G188" s="22"/>
      <c r="H188" s="695"/>
    </row>
    <row r="189" spans="6:8" s="7" customFormat="1" ht="12.95" customHeight="1" x14ac:dyDescent="0.5">
      <c r="F189" s="519"/>
      <c r="G189" s="22"/>
      <c r="H189" s="695"/>
    </row>
    <row r="190" spans="6:8" s="7" customFormat="1" ht="12.95" customHeight="1" x14ac:dyDescent="0.5">
      <c r="F190" s="519"/>
      <c r="G190" s="22"/>
      <c r="H190" s="695"/>
    </row>
    <row r="191" spans="6:8" s="7" customFormat="1" ht="12.95" customHeight="1" x14ac:dyDescent="0.5">
      <c r="F191" s="519"/>
      <c r="G191" s="22"/>
      <c r="H191" s="695"/>
    </row>
    <row r="192" spans="6:8" s="7" customFormat="1" ht="12.95" customHeight="1" x14ac:dyDescent="0.5">
      <c r="F192" s="519"/>
      <c r="G192" s="22"/>
      <c r="H192" s="695"/>
    </row>
    <row r="193" spans="6:8" s="7" customFormat="1" ht="12.95" customHeight="1" x14ac:dyDescent="0.5">
      <c r="F193" s="519"/>
      <c r="G193" s="22"/>
      <c r="H193" s="695"/>
    </row>
    <row r="194" spans="6:8" s="7" customFormat="1" ht="12.95" customHeight="1" x14ac:dyDescent="0.5">
      <c r="F194" s="519"/>
      <c r="G194" s="22"/>
      <c r="H194" s="695"/>
    </row>
    <row r="195" spans="6:8" s="7" customFormat="1" ht="12.95" customHeight="1" x14ac:dyDescent="0.5">
      <c r="F195" s="519"/>
      <c r="G195" s="22"/>
      <c r="H195" s="695"/>
    </row>
    <row r="196" spans="6:8" s="7" customFormat="1" ht="12.95" customHeight="1" x14ac:dyDescent="0.5">
      <c r="F196" s="519"/>
      <c r="G196" s="22"/>
      <c r="H196" s="695"/>
    </row>
    <row r="197" spans="6:8" s="7" customFormat="1" ht="12.95" customHeight="1" x14ac:dyDescent="0.5">
      <c r="F197" s="519"/>
      <c r="G197" s="22"/>
      <c r="H197" s="695"/>
    </row>
    <row r="198" spans="6:8" s="7" customFormat="1" ht="12.95" customHeight="1" x14ac:dyDescent="0.5">
      <c r="F198" s="519"/>
      <c r="G198" s="22"/>
      <c r="H198" s="695"/>
    </row>
    <row r="199" spans="6:8" s="7" customFormat="1" ht="12.95" customHeight="1" x14ac:dyDescent="0.5">
      <c r="F199" s="519"/>
      <c r="G199" s="22"/>
      <c r="H199" s="695"/>
    </row>
    <row r="200" spans="6:8" s="7" customFormat="1" ht="12.95" customHeight="1" x14ac:dyDescent="0.5">
      <c r="F200" s="519"/>
      <c r="G200" s="22"/>
      <c r="H200" s="695"/>
    </row>
    <row r="201" spans="6:8" s="7" customFormat="1" ht="12.95" customHeight="1" x14ac:dyDescent="0.5">
      <c r="F201" s="519"/>
      <c r="G201" s="22"/>
      <c r="H201" s="695"/>
    </row>
    <row r="202" spans="6:8" s="7" customFormat="1" ht="12.95" customHeight="1" x14ac:dyDescent="0.5">
      <c r="F202" s="519"/>
      <c r="G202" s="22"/>
      <c r="H202" s="695"/>
    </row>
    <row r="203" spans="6:8" s="7" customFormat="1" ht="12.95" customHeight="1" x14ac:dyDescent="0.5">
      <c r="F203" s="519"/>
      <c r="G203" s="22"/>
      <c r="H203" s="695"/>
    </row>
    <row r="204" spans="6:8" s="7" customFormat="1" ht="12.95" customHeight="1" x14ac:dyDescent="0.5">
      <c r="F204" s="519"/>
      <c r="G204" s="22"/>
      <c r="H204" s="695"/>
    </row>
    <row r="205" spans="6:8" s="7" customFormat="1" ht="12.95" customHeight="1" x14ac:dyDescent="0.5">
      <c r="F205" s="519"/>
      <c r="G205" s="22"/>
      <c r="H205" s="695"/>
    </row>
    <row r="206" spans="6:8" s="7" customFormat="1" ht="12.95" customHeight="1" x14ac:dyDescent="0.5">
      <c r="F206" s="519"/>
      <c r="G206" s="22"/>
      <c r="H206" s="695"/>
    </row>
    <row r="207" spans="6:8" s="7" customFormat="1" ht="12.95" customHeight="1" x14ac:dyDescent="0.5">
      <c r="F207" s="519"/>
      <c r="G207" s="22"/>
      <c r="H207" s="695"/>
    </row>
    <row r="208" spans="6:8" s="7" customFormat="1" ht="12.95" customHeight="1" x14ac:dyDescent="0.5">
      <c r="F208" s="519"/>
      <c r="G208" s="22"/>
      <c r="H208" s="695"/>
    </row>
    <row r="209" spans="6:8" s="7" customFormat="1" ht="12.95" customHeight="1" x14ac:dyDescent="0.5">
      <c r="F209" s="519"/>
      <c r="G209" s="22"/>
      <c r="H209" s="695"/>
    </row>
    <row r="210" spans="6:8" s="7" customFormat="1" ht="12.95" customHeight="1" x14ac:dyDescent="0.5">
      <c r="F210" s="519"/>
      <c r="G210" s="22"/>
      <c r="H210" s="695"/>
    </row>
    <row r="211" spans="6:8" s="7" customFormat="1" ht="12.95" customHeight="1" x14ac:dyDescent="0.5">
      <c r="F211" s="519"/>
      <c r="G211" s="22"/>
      <c r="H211" s="695"/>
    </row>
    <row r="212" spans="6:8" s="7" customFormat="1" ht="12.95" customHeight="1" x14ac:dyDescent="0.5">
      <c r="F212" s="519"/>
      <c r="G212" s="22"/>
      <c r="H212" s="695"/>
    </row>
    <row r="213" spans="6:8" s="7" customFormat="1" ht="12.95" customHeight="1" x14ac:dyDescent="0.5">
      <c r="F213" s="519"/>
      <c r="G213" s="22"/>
      <c r="H213" s="695"/>
    </row>
    <row r="214" spans="6:8" s="7" customFormat="1" ht="12.95" customHeight="1" x14ac:dyDescent="0.5">
      <c r="F214" s="519"/>
      <c r="G214" s="22"/>
      <c r="H214" s="695"/>
    </row>
    <row r="215" spans="6:8" s="7" customFormat="1" ht="12.95" customHeight="1" x14ac:dyDescent="0.5">
      <c r="F215" s="519"/>
      <c r="G215" s="22"/>
      <c r="H215" s="695"/>
    </row>
    <row r="216" spans="6:8" s="7" customFormat="1" ht="12.95" customHeight="1" x14ac:dyDescent="0.5">
      <c r="F216" s="519"/>
      <c r="G216" s="22"/>
      <c r="H216" s="695"/>
    </row>
    <row r="217" spans="6:8" s="7" customFormat="1" ht="12.95" customHeight="1" x14ac:dyDescent="0.5">
      <c r="F217" s="519"/>
      <c r="G217" s="22"/>
      <c r="H217" s="695"/>
    </row>
    <row r="218" spans="6:8" s="7" customFormat="1" ht="12.95" customHeight="1" x14ac:dyDescent="0.5">
      <c r="F218" s="519"/>
      <c r="G218" s="22"/>
      <c r="H218" s="695"/>
    </row>
    <row r="219" spans="6:8" s="7" customFormat="1" ht="12.95" customHeight="1" x14ac:dyDescent="0.5">
      <c r="F219" s="519"/>
      <c r="G219" s="22"/>
      <c r="H219" s="695"/>
    </row>
    <row r="220" spans="6:8" s="7" customFormat="1" ht="12.95" customHeight="1" x14ac:dyDescent="0.5">
      <c r="F220" s="519"/>
      <c r="G220" s="22"/>
      <c r="H220" s="695"/>
    </row>
    <row r="221" spans="6:8" s="7" customFormat="1" ht="12.95" customHeight="1" x14ac:dyDescent="0.5">
      <c r="F221" s="519"/>
      <c r="G221" s="22"/>
      <c r="H221" s="695"/>
    </row>
    <row r="222" spans="6:8" s="7" customFormat="1" ht="12.95" customHeight="1" x14ac:dyDescent="0.5">
      <c r="F222" s="519"/>
      <c r="G222" s="22"/>
      <c r="H222" s="695"/>
    </row>
    <row r="223" spans="6:8" s="7" customFormat="1" ht="12.95" customHeight="1" x14ac:dyDescent="0.5">
      <c r="F223" s="519"/>
      <c r="G223" s="22"/>
      <c r="H223" s="695"/>
    </row>
    <row r="224" spans="6:8" s="7" customFormat="1" ht="12.95" customHeight="1" x14ac:dyDescent="0.5">
      <c r="F224" s="519"/>
      <c r="G224" s="22"/>
      <c r="H224" s="695"/>
    </row>
    <row r="225" spans="6:8" s="7" customFormat="1" ht="12.95" customHeight="1" x14ac:dyDescent="0.5">
      <c r="F225" s="519"/>
      <c r="G225" s="22"/>
      <c r="H225" s="695"/>
    </row>
    <row r="226" spans="6:8" s="7" customFormat="1" ht="12.95" customHeight="1" x14ac:dyDescent="0.5">
      <c r="F226" s="519"/>
      <c r="G226" s="22"/>
      <c r="H226" s="695"/>
    </row>
    <row r="227" spans="6:8" s="7" customFormat="1" ht="12.95" customHeight="1" x14ac:dyDescent="0.5">
      <c r="F227" s="519"/>
      <c r="G227" s="22"/>
      <c r="H227" s="695"/>
    </row>
    <row r="228" spans="6:8" s="7" customFormat="1" ht="12.95" customHeight="1" x14ac:dyDescent="0.5">
      <c r="F228" s="519"/>
      <c r="G228" s="22"/>
      <c r="H228" s="695"/>
    </row>
    <row r="229" spans="6:8" s="7" customFormat="1" ht="12.95" customHeight="1" x14ac:dyDescent="0.5">
      <c r="F229" s="519"/>
      <c r="G229" s="22"/>
      <c r="H229" s="695"/>
    </row>
    <row r="230" spans="6:8" s="7" customFormat="1" ht="12.95" customHeight="1" x14ac:dyDescent="0.5">
      <c r="F230" s="519"/>
      <c r="G230" s="22"/>
      <c r="H230" s="695"/>
    </row>
    <row r="231" spans="6:8" s="7" customFormat="1" ht="12.95" customHeight="1" x14ac:dyDescent="0.5">
      <c r="F231" s="519"/>
      <c r="G231" s="22"/>
      <c r="H231" s="695"/>
    </row>
    <row r="232" spans="6:8" s="7" customFormat="1" ht="12.95" customHeight="1" x14ac:dyDescent="0.5">
      <c r="F232" s="519"/>
      <c r="G232" s="22"/>
      <c r="H232" s="695"/>
    </row>
    <row r="233" spans="6:8" s="7" customFormat="1" ht="12.95" customHeight="1" x14ac:dyDescent="0.5">
      <c r="F233" s="519"/>
      <c r="G233" s="22"/>
      <c r="H233" s="695"/>
    </row>
    <row r="234" spans="6:8" s="7" customFormat="1" ht="12.95" customHeight="1" x14ac:dyDescent="0.5">
      <c r="F234" s="519"/>
      <c r="G234" s="22"/>
      <c r="H234" s="695"/>
    </row>
    <row r="235" spans="6:8" s="7" customFormat="1" ht="12.95" customHeight="1" x14ac:dyDescent="0.5">
      <c r="F235" s="519"/>
      <c r="G235" s="22"/>
      <c r="H235" s="695"/>
    </row>
    <row r="236" spans="6:8" s="7" customFormat="1" ht="12.95" customHeight="1" x14ac:dyDescent="0.5">
      <c r="F236" s="519"/>
      <c r="G236" s="22"/>
      <c r="H236" s="695"/>
    </row>
    <row r="237" spans="6:8" s="7" customFormat="1" ht="12.95" customHeight="1" x14ac:dyDescent="0.5">
      <c r="F237" s="519"/>
      <c r="G237" s="22"/>
      <c r="H237" s="695"/>
    </row>
    <row r="238" spans="6:8" s="7" customFormat="1" ht="12.95" customHeight="1" x14ac:dyDescent="0.5">
      <c r="F238" s="519"/>
      <c r="G238" s="22"/>
      <c r="H238" s="695"/>
    </row>
    <row r="239" spans="6:8" s="7" customFormat="1" ht="12.95" customHeight="1" x14ac:dyDescent="0.5">
      <c r="F239" s="519"/>
      <c r="G239" s="22"/>
      <c r="H239" s="695"/>
    </row>
    <row r="240" spans="6:8" s="7" customFormat="1" ht="12.95" customHeight="1" x14ac:dyDescent="0.5">
      <c r="F240" s="519"/>
      <c r="G240" s="22"/>
      <c r="H240" s="695"/>
    </row>
    <row r="241" spans="6:8" s="7" customFormat="1" ht="12.95" customHeight="1" x14ac:dyDescent="0.5">
      <c r="F241" s="519"/>
      <c r="G241" s="22"/>
      <c r="H241" s="695"/>
    </row>
    <row r="242" spans="6:8" s="7" customFormat="1" ht="12.95" customHeight="1" x14ac:dyDescent="0.5">
      <c r="F242" s="519"/>
      <c r="G242" s="22"/>
      <c r="H242" s="695"/>
    </row>
    <row r="243" spans="6:8" s="7" customFormat="1" ht="12.95" customHeight="1" x14ac:dyDescent="0.5">
      <c r="F243" s="519"/>
      <c r="G243" s="22"/>
      <c r="H243" s="695"/>
    </row>
    <row r="244" spans="6:8" s="7" customFormat="1" ht="12.95" customHeight="1" x14ac:dyDescent="0.5">
      <c r="F244" s="519"/>
      <c r="G244" s="22"/>
      <c r="H244" s="695"/>
    </row>
    <row r="245" spans="6:8" s="7" customFormat="1" ht="12.95" customHeight="1" x14ac:dyDescent="0.5">
      <c r="F245" s="519"/>
      <c r="G245" s="22"/>
      <c r="H245" s="695"/>
    </row>
    <row r="246" spans="6:8" s="7" customFormat="1" ht="12.95" customHeight="1" x14ac:dyDescent="0.5">
      <c r="F246" s="519"/>
      <c r="G246" s="22"/>
      <c r="H246" s="695"/>
    </row>
    <row r="247" spans="6:8" s="7" customFormat="1" ht="12.95" customHeight="1" x14ac:dyDescent="0.5">
      <c r="F247" s="519"/>
      <c r="G247" s="22"/>
      <c r="H247" s="695"/>
    </row>
    <row r="248" spans="6:8" s="7" customFormat="1" ht="12.95" customHeight="1" x14ac:dyDescent="0.5">
      <c r="F248" s="519"/>
      <c r="G248" s="22"/>
      <c r="H248" s="695"/>
    </row>
    <row r="249" spans="6:8" s="7" customFormat="1" ht="12.95" customHeight="1" x14ac:dyDescent="0.5">
      <c r="F249" s="519"/>
      <c r="G249" s="22"/>
      <c r="H249" s="695"/>
    </row>
    <row r="250" spans="6:8" s="7" customFormat="1" ht="12.95" customHeight="1" x14ac:dyDescent="0.5">
      <c r="F250" s="519"/>
      <c r="G250" s="22"/>
      <c r="H250" s="695"/>
    </row>
    <row r="251" spans="6:8" s="7" customFormat="1" ht="12.95" customHeight="1" x14ac:dyDescent="0.5">
      <c r="F251" s="519"/>
      <c r="G251" s="22"/>
      <c r="H251" s="695"/>
    </row>
    <row r="252" spans="6:8" s="7" customFormat="1" ht="12.95" customHeight="1" x14ac:dyDescent="0.5">
      <c r="F252" s="519"/>
      <c r="G252" s="22"/>
      <c r="H252" s="695"/>
    </row>
    <row r="253" spans="6:8" s="7" customFormat="1" ht="12.95" customHeight="1" x14ac:dyDescent="0.5">
      <c r="F253" s="519"/>
      <c r="G253" s="22"/>
      <c r="H253" s="695"/>
    </row>
    <row r="254" spans="6:8" s="7" customFormat="1" ht="12.95" customHeight="1" x14ac:dyDescent="0.5">
      <c r="F254" s="519"/>
      <c r="G254" s="22"/>
      <c r="H254" s="695"/>
    </row>
    <row r="255" spans="6:8" s="7" customFormat="1" ht="12.95" customHeight="1" x14ac:dyDescent="0.5">
      <c r="F255" s="519"/>
      <c r="G255" s="22"/>
      <c r="H255" s="695"/>
    </row>
    <row r="256" spans="6:8" s="7" customFormat="1" ht="12.95" customHeight="1" x14ac:dyDescent="0.5">
      <c r="F256" s="519"/>
      <c r="G256" s="22"/>
      <c r="H256" s="695"/>
    </row>
    <row r="257" spans="2:8" s="7" customFormat="1" ht="12.95" customHeight="1" x14ac:dyDescent="0.5">
      <c r="F257" s="519"/>
      <c r="G257" s="22"/>
      <c r="H257" s="695"/>
    </row>
    <row r="258" spans="2:8" s="7" customFormat="1" ht="12.95" customHeight="1" x14ac:dyDescent="0.5">
      <c r="F258" s="519"/>
      <c r="G258" s="22"/>
      <c r="H258" s="695"/>
    </row>
    <row r="259" spans="2:8" s="7" customFormat="1" ht="12.95" customHeight="1" x14ac:dyDescent="0.5">
      <c r="F259" s="519"/>
      <c r="G259" s="22"/>
      <c r="H259" s="695"/>
    </row>
    <row r="260" spans="2:8" s="7" customFormat="1" ht="12.95" customHeight="1" x14ac:dyDescent="0.5">
      <c r="F260" s="519"/>
      <c r="G260" s="22"/>
      <c r="H260" s="695"/>
    </row>
    <row r="261" spans="2:8" s="7" customFormat="1" ht="12.95" customHeight="1" x14ac:dyDescent="0.5">
      <c r="F261" s="519"/>
      <c r="G261" s="22"/>
      <c r="H261" s="695"/>
    </row>
    <row r="262" spans="2:8" s="7" customFormat="1" ht="12.95" customHeight="1" x14ac:dyDescent="0.5">
      <c r="B262"/>
      <c r="C262"/>
      <c r="D262"/>
      <c r="E262"/>
      <c r="F262" s="100"/>
      <c r="G262" s="19"/>
      <c r="H262" s="687"/>
    </row>
    <row r="263" spans="2:8" s="7" customFormat="1" ht="12.95" customHeight="1" x14ac:dyDescent="0.5">
      <c r="B263"/>
      <c r="C263"/>
      <c r="D263"/>
      <c r="E263"/>
      <c r="F263" s="100"/>
      <c r="G263" s="19"/>
      <c r="H263" s="687"/>
    </row>
    <row r="264" spans="2:8" s="7" customFormat="1" ht="12.95" customHeight="1" x14ac:dyDescent="0.5">
      <c r="B264"/>
      <c r="C264"/>
      <c r="D264"/>
      <c r="E264"/>
      <c r="F264" s="100"/>
      <c r="G264" s="19"/>
      <c r="H264" s="687"/>
    </row>
    <row r="265" spans="2:8" s="7" customFormat="1" ht="12.95" customHeight="1" x14ac:dyDescent="0.5">
      <c r="B265"/>
      <c r="C265"/>
      <c r="D265"/>
      <c r="E265"/>
      <c r="F265" s="100"/>
      <c r="G265" s="19"/>
      <c r="H265" s="687"/>
    </row>
    <row r="266" spans="2:8" s="7" customFormat="1" ht="12.95" customHeight="1" x14ac:dyDescent="0.5">
      <c r="B266"/>
      <c r="C266"/>
      <c r="D266"/>
      <c r="E266"/>
      <c r="F266" s="100"/>
      <c r="G266" s="19"/>
      <c r="H266" s="687"/>
    </row>
    <row r="267" spans="2:8" s="7" customFormat="1" ht="12.95" customHeight="1" x14ac:dyDescent="0.5">
      <c r="B267"/>
      <c r="C267"/>
      <c r="D267"/>
      <c r="E267"/>
      <c r="F267" s="100"/>
      <c r="G267" s="19"/>
      <c r="H267" s="687"/>
    </row>
    <row r="268" spans="2:8" s="7" customFormat="1" ht="12.95" customHeight="1" x14ac:dyDescent="0.5">
      <c r="B268"/>
      <c r="C268"/>
      <c r="D268"/>
      <c r="E268"/>
      <c r="F268" s="100"/>
      <c r="G268" s="19"/>
      <c r="H268" s="687"/>
    </row>
    <row r="269" spans="2:8" s="7" customFormat="1" ht="12.95" customHeight="1" x14ac:dyDescent="0.5">
      <c r="B269"/>
      <c r="C269"/>
      <c r="D269"/>
      <c r="E269"/>
      <c r="F269" s="100"/>
      <c r="G269" s="19"/>
      <c r="H269" s="687"/>
    </row>
    <row r="270" spans="2:8" s="7" customFormat="1" ht="12.95" customHeight="1" x14ac:dyDescent="0.5">
      <c r="B270"/>
      <c r="C270"/>
      <c r="D270"/>
      <c r="E270"/>
      <c r="F270" s="100"/>
      <c r="G270" s="19"/>
      <c r="H270" s="687"/>
    </row>
    <row r="271" spans="2:8" s="7" customFormat="1" ht="12.95" customHeight="1" x14ac:dyDescent="0.5">
      <c r="B271"/>
      <c r="C271"/>
      <c r="D271"/>
      <c r="E271"/>
      <c r="F271" s="100"/>
      <c r="G271" s="19"/>
      <c r="H271" s="687"/>
    </row>
    <row r="272" spans="2:8" s="7" customFormat="1" ht="12.95" customHeight="1" x14ac:dyDescent="0.5">
      <c r="B272"/>
      <c r="C272"/>
      <c r="D272"/>
      <c r="E272"/>
      <c r="F272" s="100"/>
      <c r="G272" s="19"/>
      <c r="H272" s="687"/>
    </row>
    <row r="273" spans="1:10" s="7" customFormat="1" ht="12.95" customHeight="1" x14ac:dyDescent="0.5">
      <c r="B273"/>
      <c r="C273"/>
      <c r="D273"/>
      <c r="E273"/>
      <c r="F273" s="100"/>
      <c r="G273" s="19"/>
      <c r="H273" s="687"/>
    </row>
    <row r="274" spans="1:10" s="7" customFormat="1" ht="12.95" customHeight="1" x14ac:dyDescent="0.5">
      <c r="B274"/>
      <c r="C274"/>
      <c r="D274"/>
      <c r="E274"/>
      <c r="F274" s="100"/>
      <c r="G274" s="19"/>
      <c r="H274" s="687"/>
    </row>
    <row r="275" spans="1:10" s="7" customFormat="1" ht="12.95" customHeight="1" x14ac:dyDescent="0.5">
      <c r="B275"/>
      <c r="C275"/>
      <c r="D275"/>
      <c r="E275"/>
      <c r="F275" s="100"/>
      <c r="G275" s="19"/>
      <c r="H275" s="687"/>
    </row>
    <row r="276" spans="1:10" s="7" customFormat="1" ht="12.95" customHeight="1" x14ac:dyDescent="0.5">
      <c r="B276"/>
      <c r="C276"/>
      <c r="D276"/>
      <c r="E276"/>
      <c r="F276" s="100"/>
      <c r="G276" s="19"/>
      <c r="H276" s="687"/>
    </row>
    <row r="277" spans="1:10" s="7" customFormat="1" ht="12.95" customHeight="1" x14ac:dyDescent="0.5">
      <c r="A277"/>
      <c r="B277"/>
      <c r="C277"/>
      <c r="D277"/>
      <c r="E277"/>
      <c r="F277" s="100"/>
      <c r="G277" s="19"/>
      <c r="H277" s="687"/>
      <c r="I277"/>
      <c r="J277"/>
    </row>
    <row r="278" spans="1:10" s="7" customFormat="1" ht="12.95" customHeight="1" x14ac:dyDescent="0.5">
      <c r="A278"/>
      <c r="B278"/>
      <c r="C278"/>
      <c r="D278"/>
      <c r="E278"/>
      <c r="F278" s="100"/>
      <c r="G278" s="19"/>
      <c r="H278" s="687"/>
      <c r="I278"/>
      <c r="J278"/>
    </row>
    <row r="279" spans="1:10" s="7" customFormat="1" ht="12.95" customHeight="1" x14ac:dyDescent="0.5">
      <c r="A279"/>
      <c r="B279"/>
      <c r="C279"/>
      <c r="D279"/>
      <c r="E279"/>
      <c r="F279" s="100"/>
      <c r="G279" s="19"/>
      <c r="H279" s="687"/>
      <c r="I279"/>
      <c r="J279"/>
    </row>
    <row r="280" spans="1:10" s="7" customFormat="1" ht="12.95" customHeight="1" x14ac:dyDescent="0.5">
      <c r="A280"/>
      <c r="B280"/>
      <c r="C280"/>
      <c r="D280"/>
      <c r="E280"/>
      <c r="F280" s="100"/>
      <c r="G280" s="19"/>
      <c r="H280" s="687"/>
      <c r="I280"/>
      <c r="J280"/>
    </row>
    <row r="281" spans="1:10" s="7" customFormat="1" ht="12.95" customHeight="1" x14ac:dyDescent="0.5">
      <c r="A281"/>
      <c r="B281"/>
      <c r="C281"/>
      <c r="D281"/>
      <c r="E281"/>
      <c r="F281" s="100"/>
      <c r="G281" s="19"/>
      <c r="H281" s="687"/>
      <c r="I281"/>
      <c r="J281"/>
    </row>
    <row r="282" spans="1:10" s="7" customFormat="1" ht="12.95" customHeight="1" x14ac:dyDescent="0.5">
      <c r="A282"/>
      <c r="B282"/>
      <c r="C282"/>
      <c r="D282"/>
      <c r="E282"/>
      <c r="F282" s="100"/>
      <c r="G282" s="19"/>
      <c r="H282" s="687"/>
      <c r="I282"/>
      <c r="J282"/>
    </row>
    <row r="283" spans="1:10" s="7" customFormat="1" ht="12.95" customHeight="1" x14ac:dyDescent="0.5">
      <c r="A283"/>
      <c r="B283"/>
      <c r="C283"/>
      <c r="D283"/>
      <c r="E283"/>
      <c r="F283" s="100"/>
      <c r="G283" s="19"/>
      <c r="H283" s="687"/>
      <c r="I283"/>
      <c r="J283"/>
    </row>
    <row r="284" spans="1:10" s="7" customFormat="1" ht="12.95" customHeight="1" x14ac:dyDescent="0.5">
      <c r="A284"/>
      <c r="B284"/>
      <c r="C284"/>
      <c r="D284"/>
      <c r="E284"/>
      <c r="F284" s="100"/>
      <c r="G284" s="19"/>
      <c r="H284" s="687"/>
      <c r="I284"/>
      <c r="J284"/>
    </row>
    <row r="285" spans="1:10" s="7" customFormat="1" ht="12.95" customHeight="1" x14ac:dyDescent="0.5">
      <c r="A285"/>
      <c r="B285"/>
      <c r="C285"/>
      <c r="D285"/>
      <c r="E285"/>
      <c r="F285" s="100"/>
      <c r="G285" s="19"/>
      <c r="H285" s="687"/>
      <c r="I285"/>
      <c r="J285"/>
    </row>
    <row r="286" spans="1:10" s="7" customFormat="1" ht="12.95" customHeight="1" x14ac:dyDescent="0.5">
      <c r="A286"/>
      <c r="B286"/>
      <c r="C286"/>
      <c r="D286"/>
      <c r="E286"/>
      <c r="F286" s="100"/>
      <c r="G286" s="19"/>
      <c r="H286" s="687"/>
      <c r="I286"/>
      <c r="J286"/>
    </row>
    <row r="287" spans="1:10" s="7" customFormat="1" ht="12.95" customHeight="1" x14ac:dyDescent="0.5">
      <c r="A287"/>
      <c r="B287"/>
      <c r="C287"/>
      <c r="D287"/>
      <c r="E287"/>
      <c r="F287" s="100"/>
      <c r="G287" s="19"/>
      <c r="H287" s="687"/>
      <c r="I287"/>
      <c r="J287"/>
    </row>
    <row r="288" spans="1:10" s="7" customFormat="1" ht="12.95" customHeight="1" x14ac:dyDescent="0.5">
      <c r="A288"/>
      <c r="B288"/>
      <c r="C288"/>
      <c r="D288"/>
      <c r="E288"/>
      <c r="F288" s="100"/>
      <c r="G288" s="19"/>
      <c r="H288" s="687"/>
      <c r="I288"/>
      <c r="J288"/>
    </row>
    <row r="289" spans="1:10" s="7" customFormat="1" ht="12.95" customHeight="1" x14ac:dyDescent="0.5">
      <c r="A289"/>
      <c r="B289"/>
      <c r="C289"/>
      <c r="D289"/>
      <c r="E289"/>
      <c r="F289" s="100"/>
      <c r="G289" s="19"/>
      <c r="H289" s="687"/>
      <c r="I289"/>
      <c r="J289"/>
    </row>
    <row r="290" spans="1:10" s="7" customFormat="1" ht="12.95" customHeight="1" x14ac:dyDescent="0.5">
      <c r="A290"/>
      <c r="B290"/>
      <c r="C290"/>
      <c r="D290"/>
      <c r="E290"/>
      <c r="F290" s="100"/>
      <c r="G290" s="19"/>
      <c r="H290" s="687"/>
      <c r="I290"/>
      <c r="J290"/>
    </row>
    <row r="291" spans="1:10" s="7" customFormat="1" ht="12.95" customHeight="1" x14ac:dyDescent="0.5">
      <c r="A291"/>
      <c r="B291"/>
      <c r="C291"/>
      <c r="D291"/>
      <c r="E291"/>
      <c r="F291" s="100"/>
      <c r="G291" s="19"/>
      <c r="H291" s="687"/>
      <c r="I291"/>
      <c r="J291"/>
    </row>
    <row r="292" spans="1:10" s="7" customFormat="1" ht="12.95" customHeight="1" x14ac:dyDescent="0.5">
      <c r="A292"/>
      <c r="B292"/>
      <c r="C292"/>
      <c r="D292"/>
      <c r="E292"/>
      <c r="F292" s="100"/>
      <c r="G292" s="19"/>
      <c r="H292" s="687"/>
      <c r="I292"/>
      <c r="J292"/>
    </row>
    <row r="293" spans="1:10" s="7" customFormat="1" ht="12.95" customHeight="1" x14ac:dyDescent="0.5">
      <c r="A293"/>
      <c r="B293"/>
      <c r="C293"/>
      <c r="D293"/>
      <c r="E293"/>
      <c r="F293" s="100"/>
      <c r="G293" s="19"/>
      <c r="H293" s="687"/>
      <c r="I293"/>
      <c r="J293"/>
    </row>
    <row r="294" spans="1:10" s="7" customFormat="1" ht="12.95" customHeight="1" x14ac:dyDescent="0.5">
      <c r="A294"/>
      <c r="B294"/>
      <c r="C294"/>
      <c r="D294"/>
      <c r="E294"/>
      <c r="F294" s="100"/>
      <c r="G294" s="19"/>
      <c r="H294" s="687"/>
      <c r="I294"/>
      <c r="J294"/>
    </row>
    <row r="295" spans="1:10" s="7" customFormat="1" ht="12.95" customHeight="1" x14ac:dyDescent="0.5">
      <c r="A295"/>
      <c r="B295"/>
      <c r="C295"/>
      <c r="D295"/>
      <c r="E295"/>
      <c r="F295" s="100"/>
      <c r="G295" s="19"/>
      <c r="H295" s="687"/>
      <c r="I295"/>
      <c r="J295"/>
    </row>
    <row r="296" spans="1:10" s="7" customFormat="1" ht="12.95" customHeight="1" x14ac:dyDescent="0.5">
      <c r="A296"/>
      <c r="B296"/>
      <c r="C296"/>
      <c r="D296"/>
      <c r="E296"/>
      <c r="F296" s="100"/>
      <c r="G296" s="19"/>
      <c r="H296" s="687"/>
      <c r="I296"/>
      <c r="J296"/>
    </row>
    <row r="297" spans="1:10" s="7" customFormat="1" ht="12.95" customHeight="1" x14ac:dyDescent="0.5">
      <c r="A297"/>
      <c r="B297"/>
      <c r="C297"/>
      <c r="D297"/>
      <c r="E297"/>
      <c r="F297" s="100"/>
      <c r="G297" s="19"/>
      <c r="H297" s="687"/>
      <c r="I297"/>
      <c r="J297"/>
    </row>
    <row r="298" spans="1:10" s="7" customFormat="1" ht="12.95" customHeight="1" x14ac:dyDescent="0.5">
      <c r="A298"/>
      <c r="B298"/>
      <c r="C298"/>
      <c r="D298"/>
      <c r="E298"/>
      <c r="F298" s="100"/>
      <c r="G298" s="19"/>
      <c r="H298" s="687"/>
      <c r="I298"/>
      <c r="J298"/>
    </row>
    <row r="299" spans="1:10" s="7" customFormat="1" ht="12.95" customHeight="1" x14ac:dyDescent="0.5">
      <c r="A299"/>
      <c r="B299"/>
      <c r="C299"/>
      <c r="D299"/>
      <c r="E299"/>
      <c r="F299" s="100"/>
      <c r="G299" s="19"/>
      <c r="H299" s="687"/>
      <c r="I299"/>
      <c r="J299"/>
    </row>
    <row r="300" spans="1:10" s="7" customFormat="1" ht="12.95" customHeight="1" x14ac:dyDescent="0.5">
      <c r="A300"/>
      <c r="B300"/>
      <c r="C300"/>
      <c r="D300"/>
      <c r="E300"/>
      <c r="F300" s="100"/>
      <c r="G300" s="19"/>
      <c r="H300" s="687"/>
      <c r="I300"/>
      <c r="J300"/>
    </row>
    <row r="301" spans="1:10" s="7" customFormat="1" ht="12.95" customHeight="1" x14ac:dyDescent="0.5">
      <c r="A301"/>
      <c r="B301"/>
      <c r="C301"/>
      <c r="D301"/>
      <c r="E301"/>
      <c r="F301" s="100"/>
      <c r="G301" s="19"/>
      <c r="H301" s="687"/>
      <c r="I301"/>
      <c r="J301"/>
    </row>
    <row r="302" spans="1:10" s="7" customFormat="1" ht="12.95" customHeight="1" x14ac:dyDescent="0.5">
      <c r="A302"/>
      <c r="B302"/>
      <c r="C302"/>
      <c r="D302"/>
      <c r="E302"/>
      <c r="F302" s="100"/>
      <c r="G302" s="19"/>
      <c r="H302" s="687"/>
      <c r="I302"/>
      <c r="J302"/>
    </row>
    <row r="303" spans="1:10" s="7" customFormat="1" ht="12.95" customHeight="1" x14ac:dyDescent="0.5">
      <c r="A303"/>
      <c r="B303"/>
      <c r="C303"/>
      <c r="D303"/>
      <c r="E303"/>
      <c r="F303" s="100"/>
      <c r="G303" s="19"/>
      <c r="H303" s="687"/>
      <c r="I303"/>
      <c r="J303"/>
    </row>
    <row r="304" spans="1:10" s="7" customFormat="1" ht="12.95" customHeight="1" x14ac:dyDescent="0.5">
      <c r="A304"/>
      <c r="B304"/>
      <c r="C304"/>
      <c r="D304"/>
      <c r="E304"/>
      <c r="F304" s="100"/>
      <c r="G304" s="19"/>
      <c r="H304" s="687"/>
      <c r="I304"/>
      <c r="J304"/>
    </row>
    <row r="305" spans="1:10" s="7" customFormat="1" ht="12.95" customHeight="1" x14ac:dyDescent="0.5">
      <c r="A305"/>
      <c r="B305"/>
      <c r="C305"/>
      <c r="D305"/>
      <c r="E305"/>
      <c r="F305" s="100"/>
      <c r="G305" s="19"/>
      <c r="H305" s="687"/>
      <c r="I305"/>
      <c r="J305"/>
    </row>
    <row r="306" spans="1:10" s="7" customFormat="1" ht="12.95" customHeight="1" x14ac:dyDescent="0.5">
      <c r="A306"/>
      <c r="B306"/>
      <c r="C306"/>
      <c r="D306"/>
      <c r="E306"/>
      <c r="F306" s="100"/>
      <c r="G306" s="19"/>
      <c r="H306" s="687"/>
      <c r="I306"/>
      <c r="J306"/>
    </row>
    <row r="307" spans="1:10" s="7" customFormat="1" ht="12.95" customHeight="1" x14ac:dyDescent="0.5">
      <c r="A307"/>
      <c r="B307"/>
      <c r="C307"/>
      <c r="D307"/>
      <c r="E307"/>
      <c r="F307" s="100"/>
      <c r="G307" s="19"/>
      <c r="H307" s="687"/>
      <c r="I307"/>
      <c r="J307"/>
    </row>
    <row r="308" spans="1:10" s="7" customFormat="1" ht="12.95" customHeight="1" x14ac:dyDescent="0.5">
      <c r="A308"/>
      <c r="B308"/>
      <c r="C308"/>
      <c r="D308"/>
      <c r="E308"/>
      <c r="F308" s="100"/>
      <c r="G308" s="19"/>
      <c r="H308" s="687"/>
      <c r="I308"/>
      <c r="J308"/>
    </row>
    <row r="309" spans="1:10" s="7" customFormat="1" ht="12.95" customHeight="1" x14ac:dyDescent="0.5">
      <c r="A309"/>
      <c r="B309"/>
      <c r="C309"/>
      <c r="D309"/>
      <c r="E309"/>
      <c r="F309" s="100"/>
      <c r="G309" s="19"/>
      <c r="H309" s="687"/>
      <c r="I309"/>
      <c r="J309"/>
    </row>
    <row r="310" spans="1:10" s="7" customFormat="1" ht="12.95" customHeight="1" x14ac:dyDescent="0.5">
      <c r="A310"/>
      <c r="B310"/>
      <c r="C310"/>
      <c r="D310"/>
      <c r="E310"/>
      <c r="F310" s="100"/>
      <c r="G310" s="19"/>
      <c r="H310" s="687"/>
      <c r="I310"/>
      <c r="J310"/>
    </row>
    <row r="311" spans="1:10" s="7" customFormat="1" ht="12.95" customHeight="1" x14ac:dyDescent="0.5">
      <c r="A311"/>
      <c r="B311"/>
      <c r="C311"/>
      <c r="D311"/>
      <c r="E311"/>
      <c r="F311" s="100"/>
      <c r="G311" s="19"/>
      <c r="H311" s="687"/>
      <c r="I311"/>
      <c r="J311"/>
    </row>
    <row r="312" spans="1:10" s="7" customFormat="1" ht="12.95" customHeight="1" x14ac:dyDescent="0.5">
      <c r="A312"/>
      <c r="B312"/>
      <c r="C312"/>
      <c r="D312"/>
      <c r="E312"/>
      <c r="F312" s="100"/>
      <c r="G312" s="19"/>
      <c r="H312" s="687"/>
      <c r="I312"/>
      <c r="J312"/>
    </row>
  </sheetData>
  <mergeCells count="31">
    <mergeCell ref="C18:E18"/>
    <mergeCell ref="B28:E28"/>
    <mergeCell ref="B23:E23"/>
    <mergeCell ref="B24:E24"/>
    <mergeCell ref="B25:E25"/>
    <mergeCell ref="B29:E29"/>
    <mergeCell ref="B15:E15"/>
    <mergeCell ref="G2:H2"/>
    <mergeCell ref="B6:E6"/>
    <mergeCell ref="B7:E7"/>
    <mergeCell ref="D4:E4"/>
    <mergeCell ref="B8:E8"/>
    <mergeCell ref="B9:E9"/>
    <mergeCell ref="B10:E10"/>
    <mergeCell ref="B14:E14"/>
    <mergeCell ref="B17:E17"/>
    <mergeCell ref="B20:E20"/>
    <mergeCell ref="B19:E19"/>
    <mergeCell ref="B27:E27"/>
    <mergeCell ref="B26:E26"/>
    <mergeCell ref="C12:E12"/>
    <mergeCell ref="B56:E56"/>
    <mergeCell ref="B52:E52"/>
    <mergeCell ref="B53:E53"/>
    <mergeCell ref="B54:E54"/>
    <mergeCell ref="B55:E55"/>
    <mergeCell ref="B37:E37"/>
    <mergeCell ref="B34:E34"/>
    <mergeCell ref="B30:E30"/>
    <mergeCell ref="B31:E31"/>
    <mergeCell ref="B36:E36"/>
  </mergeCells>
  <pageMargins left="0.25" right="0.25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1"/>
  <dimension ref="A2:I140"/>
  <sheetViews>
    <sheetView topLeftCell="A24" workbookViewId="0">
      <selection activeCell="B32" sqref="B32"/>
    </sheetView>
  </sheetViews>
  <sheetFormatPr defaultRowHeight="14.25" x14ac:dyDescent="0.45"/>
  <cols>
    <col min="1" max="1" width="82.3984375" customWidth="1"/>
    <col min="2" max="2" width="11.86328125" bestFit="1" customWidth="1"/>
    <col min="3" max="3" width="16.3984375" customWidth="1"/>
    <col min="4" max="4" width="9.59765625" bestFit="1" customWidth="1"/>
  </cols>
  <sheetData>
    <row r="2" spans="1:3" x14ac:dyDescent="0.45">
      <c r="A2" t="s">
        <v>215</v>
      </c>
    </row>
    <row r="3" spans="1:3" ht="15.75" x14ac:dyDescent="0.5">
      <c r="A3" s="304" t="s">
        <v>216</v>
      </c>
      <c r="B3" s="313">
        <v>166.53</v>
      </c>
      <c r="C3" s="3"/>
    </row>
    <row r="4" spans="1:3" ht="15.75" x14ac:dyDescent="0.5">
      <c r="A4" s="140" t="s">
        <v>217</v>
      </c>
      <c r="B4" s="313">
        <v>140</v>
      </c>
      <c r="C4" s="3"/>
    </row>
    <row r="5" spans="1:3" ht="15.75" x14ac:dyDescent="0.5">
      <c r="A5" s="140" t="s">
        <v>218</v>
      </c>
      <c r="B5" s="287">
        <v>155</v>
      </c>
      <c r="C5" s="3"/>
    </row>
    <row r="6" spans="1:3" x14ac:dyDescent="0.45">
      <c r="A6" s="3" t="s">
        <v>219</v>
      </c>
      <c r="B6" s="287">
        <v>99</v>
      </c>
      <c r="C6" s="3"/>
    </row>
    <row r="7" spans="1:3" ht="12.95" customHeight="1" x14ac:dyDescent="0.5">
      <c r="A7" s="140" t="s">
        <v>220</v>
      </c>
      <c r="B7" s="330">
        <v>125</v>
      </c>
      <c r="C7" s="3"/>
    </row>
    <row r="8" spans="1:3" ht="12.95" customHeight="1" x14ac:dyDescent="0.45">
      <c r="A8" s="3" t="s">
        <v>221</v>
      </c>
      <c r="B8" s="287">
        <v>2600</v>
      </c>
      <c r="C8" s="3"/>
    </row>
    <row r="9" spans="1:3" ht="15" customHeight="1" x14ac:dyDescent="0.5">
      <c r="A9" s="285" t="s">
        <v>222</v>
      </c>
      <c r="B9" s="287"/>
      <c r="C9" s="303"/>
    </row>
    <row r="10" spans="1:3" ht="15" customHeight="1" x14ac:dyDescent="0.5">
      <c r="A10" s="285" t="s">
        <v>223</v>
      </c>
      <c r="B10" s="287"/>
      <c r="C10" s="303"/>
    </row>
    <row r="11" spans="1:3" ht="15.75" x14ac:dyDescent="0.5">
      <c r="A11" s="285" t="s">
        <v>224</v>
      </c>
      <c r="B11" s="287"/>
      <c r="C11" s="303"/>
    </row>
    <row r="12" spans="1:3" x14ac:dyDescent="0.45">
      <c r="A12" s="3" t="s">
        <v>225</v>
      </c>
      <c r="B12" s="287">
        <v>2700</v>
      </c>
      <c r="C12" s="3"/>
    </row>
    <row r="13" spans="1:3" ht="15.75" x14ac:dyDescent="0.5">
      <c r="A13" s="140" t="s">
        <v>811</v>
      </c>
      <c r="B13" s="287">
        <v>175</v>
      </c>
      <c r="C13" s="3"/>
    </row>
    <row r="14" spans="1:3" ht="15.75" x14ac:dyDescent="0.5">
      <c r="A14" s="233" t="s">
        <v>226</v>
      </c>
      <c r="B14" s="287">
        <v>35</v>
      </c>
      <c r="C14" s="3"/>
    </row>
    <row r="15" spans="1:3" x14ac:dyDescent="0.45">
      <c r="A15" s="3" t="s">
        <v>227</v>
      </c>
      <c r="B15" s="287">
        <v>22</v>
      </c>
      <c r="C15" s="3"/>
    </row>
    <row r="16" spans="1:3" x14ac:dyDescent="0.45">
      <c r="A16" s="503" t="s">
        <v>228</v>
      </c>
      <c r="B16" s="287">
        <v>80</v>
      </c>
      <c r="C16" s="3"/>
    </row>
    <row r="17" spans="1:9" x14ac:dyDescent="0.45">
      <c r="A17" s="503" t="s">
        <v>229</v>
      </c>
      <c r="B17" s="287">
        <v>65</v>
      </c>
      <c r="C17" s="3"/>
    </row>
    <row r="18" spans="1:9" ht="15.75" x14ac:dyDescent="0.5">
      <c r="A18" s="3" t="s">
        <v>230</v>
      </c>
      <c r="B18" s="581">
        <v>1250</v>
      </c>
      <c r="C18" s="3"/>
    </row>
    <row r="19" spans="1:9" ht="15.75" x14ac:dyDescent="0.5">
      <c r="A19" s="140" t="s">
        <v>231</v>
      </c>
      <c r="B19" s="287">
        <v>187</v>
      </c>
      <c r="C19" s="3"/>
    </row>
    <row r="20" spans="1:9" ht="15.75" x14ac:dyDescent="0.5">
      <c r="A20" s="140" t="s">
        <v>232</v>
      </c>
      <c r="B20" s="287">
        <v>45.95</v>
      </c>
      <c r="C20" s="3"/>
    </row>
    <row r="21" spans="1:9" ht="15.75" x14ac:dyDescent="0.45">
      <c r="A21" s="234" t="s">
        <v>233</v>
      </c>
      <c r="B21" s="297">
        <v>75</v>
      </c>
      <c r="C21" s="85"/>
    </row>
    <row r="22" spans="1:9" ht="15.75" x14ac:dyDescent="0.45">
      <c r="A22" s="234" t="s">
        <v>234</v>
      </c>
      <c r="B22" s="287">
        <v>90</v>
      </c>
      <c r="C22" s="3"/>
    </row>
    <row r="23" spans="1:9" ht="15.75" x14ac:dyDescent="0.5">
      <c r="A23" s="140" t="s">
        <v>235</v>
      </c>
      <c r="B23" s="313">
        <v>160</v>
      </c>
      <c r="C23" s="3"/>
    </row>
    <row r="24" spans="1:9" ht="15.75" x14ac:dyDescent="0.5">
      <c r="A24" s="140" t="s">
        <v>236</v>
      </c>
      <c r="B24" s="674">
        <v>110</v>
      </c>
      <c r="C24" s="3"/>
    </row>
    <row r="25" spans="1:9" ht="15" customHeight="1" x14ac:dyDescent="0.5">
      <c r="A25" s="140" t="s">
        <v>237</v>
      </c>
      <c r="B25" s="287">
        <v>125</v>
      </c>
      <c r="C25" s="3"/>
      <c r="E25" t="s">
        <v>239</v>
      </c>
      <c r="F25">
        <v>1450</v>
      </c>
    </row>
    <row r="26" spans="1:9" x14ac:dyDescent="0.45">
      <c r="A26" s="258" t="s">
        <v>238</v>
      </c>
      <c r="B26" s="305">
        <v>150</v>
      </c>
      <c r="C26" s="303">
        <v>44743</v>
      </c>
      <c r="E26" t="s">
        <v>241</v>
      </c>
      <c r="F26" t="s">
        <v>242</v>
      </c>
    </row>
    <row r="27" spans="1:9" x14ac:dyDescent="0.45">
      <c r="A27" s="258" t="s">
        <v>240</v>
      </c>
      <c r="B27" s="305">
        <v>105</v>
      </c>
      <c r="C27" s="303">
        <v>44743</v>
      </c>
    </row>
    <row r="28" spans="1:9" x14ac:dyDescent="0.45">
      <c r="A28" s="3" t="s">
        <v>243</v>
      </c>
      <c r="B28" s="287">
        <v>60</v>
      </c>
      <c r="C28" s="3"/>
    </row>
    <row r="29" spans="1:9" ht="15.75" x14ac:dyDescent="0.5">
      <c r="A29" s="140" t="s">
        <v>244</v>
      </c>
      <c r="B29" s="290">
        <v>65</v>
      </c>
      <c r="C29" s="3"/>
    </row>
    <row r="30" spans="1:9" ht="15.75" x14ac:dyDescent="0.5">
      <c r="A30" s="285" t="s">
        <v>245</v>
      </c>
      <c r="B30" s="290"/>
      <c r="C30" s="303">
        <v>44805</v>
      </c>
    </row>
    <row r="31" spans="1:9" ht="12.95" customHeight="1" x14ac:dyDescent="0.45">
      <c r="A31" s="17" t="s">
        <v>246</v>
      </c>
      <c r="B31" s="298">
        <v>1200</v>
      </c>
      <c r="C31" s="302">
        <v>44803</v>
      </c>
      <c r="F31" s="54"/>
      <c r="H31" s="73"/>
      <c r="I31" s="74"/>
    </row>
    <row r="32" spans="1:9" ht="12.95" customHeight="1" x14ac:dyDescent="0.45">
      <c r="A32" s="17" t="s">
        <v>870</v>
      </c>
      <c r="B32" s="298">
        <v>120</v>
      </c>
      <c r="C32" s="302"/>
      <c r="F32" s="54"/>
      <c r="H32" s="73"/>
      <c r="I32" s="74"/>
    </row>
    <row r="33" spans="1:9" ht="12.95" customHeight="1" x14ac:dyDescent="0.45">
      <c r="A33" s="3" t="s">
        <v>247</v>
      </c>
      <c r="B33" s="287"/>
      <c r="C33" s="301">
        <v>45314</v>
      </c>
      <c r="F33" s="54"/>
      <c r="H33" s="73"/>
      <c r="I33" s="74"/>
    </row>
    <row r="34" spans="1:9" ht="12.95" customHeight="1" x14ac:dyDescent="0.45">
      <c r="A34" s="3" t="s">
        <v>248</v>
      </c>
      <c r="B34" s="290">
        <v>395</v>
      </c>
      <c r="C34" s="3"/>
      <c r="F34" s="54"/>
      <c r="H34" s="73"/>
      <c r="I34" s="74"/>
    </row>
    <row r="35" spans="1:9" ht="12.95" customHeight="1" x14ac:dyDescent="0.45">
      <c r="A35" s="3" t="s">
        <v>910</v>
      </c>
      <c r="B35" s="287">
        <v>225</v>
      </c>
      <c r="C35" s="303"/>
      <c r="F35" s="54"/>
      <c r="H35" s="73"/>
      <c r="I35" s="74"/>
    </row>
    <row r="36" spans="1:9" ht="12.95" customHeight="1" x14ac:dyDescent="0.45">
      <c r="A36" s="3" t="s">
        <v>249</v>
      </c>
      <c r="B36" s="287">
        <v>225</v>
      </c>
      <c r="C36" s="3"/>
      <c r="F36" s="54"/>
      <c r="H36" s="73"/>
      <c r="I36" s="74"/>
    </row>
    <row r="37" spans="1:9" ht="12.95" customHeight="1" x14ac:dyDescent="0.5">
      <c r="A37" s="140" t="s">
        <v>250</v>
      </c>
      <c r="B37" s="287">
        <v>28</v>
      </c>
      <c r="C37" s="3"/>
      <c r="F37" s="54"/>
      <c r="H37" s="73"/>
      <c r="I37" s="74"/>
    </row>
    <row r="38" spans="1:9" ht="12.95" customHeight="1" x14ac:dyDescent="0.5">
      <c r="A38" s="304" t="s">
        <v>251</v>
      </c>
      <c r="B38" s="287">
        <v>625</v>
      </c>
      <c r="C38" s="3"/>
      <c r="F38" s="54"/>
      <c r="H38" s="73"/>
      <c r="I38" s="74"/>
    </row>
    <row r="39" spans="1:9" ht="12.95" customHeight="1" x14ac:dyDescent="0.5">
      <c r="A39" s="264" t="s">
        <v>252</v>
      </c>
      <c r="B39" s="287">
        <v>95</v>
      </c>
      <c r="C39" s="3"/>
      <c r="F39" s="54"/>
      <c r="H39" s="73"/>
      <c r="I39" s="74"/>
    </row>
    <row r="40" spans="1:9" ht="12.95" customHeight="1" x14ac:dyDescent="0.5">
      <c r="A40" s="579" t="s">
        <v>253</v>
      </c>
      <c r="B40" s="291">
        <v>600</v>
      </c>
      <c r="C40" s="3"/>
      <c r="F40" s="54"/>
      <c r="H40" s="73"/>
      <c r="I40" s="74"/>
    </row>
    <row r="41" spans="1:9" ht="15.75" x14ac:dyDescent="0.5">
      <c r="A41" s="31" t="s">
        <v>832</v>
      </c>
      <c r="B41" s="287">
        <v>1480</v>
      </c>
      <c r="C41" s="140"/>
    </row>
    <row r="42" spans="1:9" ht="15.75" x14ac:dyDescent="0.5">
      <c r="A42" s="140" t="s">
        <v>208</v>
      </c>
      <c r="B42" s="582">
        <v>1150</v>
      </c>
      <c r="C42" s="140"/>
    </row>
    <row r="43" spans="1:9" ht="15.75" x14ac:dyDescent="0.5">
      <c r="A43" s="140" t="s">
        <v>209</v>
      </c>
      <c r="B43" s="582">
        <v>1350</v>
      </c>
      <c r="C43" s="140"/>
    </row>
    <row r="44" spans="1:9" ht="15.75" x14ac:dyDescent="0.5">
      <c r="A44" s="140" t="s">
        <v>904</v>
      </c>
      <c r="B44" s="582">
        <v>1495</v>
      </c>
      <c r="C44" s="140"/>
    </row>
    <row r="45" spans="1:9" ht="15.75" x14ac:dyDescent="0.5">
      <c r="A45" s="140" t="s">
        <v>902</v>
      </c>
      <c r="B45" s="808">
        <v>1050</v>
      </c>
      <c r="C45" s="140"/>
    </row>
    <row r="46" spans="1:9" ht="15.75" x14ac:dyDescent="0.5">
      <c r="A46" s="140" t="s">
        <v>903</v>
      </c>
      <c r="B46" s="808">
        <v>950</v>
      </c>
      <c r="C46" s="3"/>
    </row>
    <row r="47" spans="1:9" ht="15.75" x14ac:dyDescent="0.5">
      <c r="A47" s="233" t="s">
        <v>254</v>
      </c>
      <c r="B47" s="287">
        <v>600</v>
      </c>
      <c r="C47" s="303">
        <v>44774</v>
      </c>
    </row>
    <row r="48" spans="1:9" ht="15.75" x14ac:dyDescent="0.5">
      <c r="A48" s="140" t="s">
        <v>255</v>
      </c>
      <c r="B48" s="287">
        <v>225</v>
      </c>
      <c r="C48" s="3"/>
    </row>
    <row r="49" spans="1:5" ht="15.75" x14ac:dyDescent="0.5">
      <c r="A49" s="140" t="s">
        <v>256</v>
      </c>
      <c r="B49" s="287">
        <v>700</v>
      </c>
      <c r="C49" s="3"/>
    </row>
    <row r="50" spans="1:5" ht="15.75" x14ac:dyDescent="0.5">
      <c r="A50" s="140" t="s">
        <v>257</v>
      </c>
      <c r="B50" s="292">
        <v>0</v>
      </c>
      <c r="C50" s="3"/>
    </row>
    <row r="51" spans="1:5" ht="15.75" x14ac:dyDescent="0.5">
      <c r="A51" s="140" t="s">
        <v>258</v>
      </c>
      <c r="B51" s="287">
        <v>120</v>
      </c>
      <c r="C51" s="3"/>
    </row>
    <row r="52" spans="1:5" ht="15.75" x14ac:dyDescent="0.5">
      <c r="A52" s="140" t="s">
        <v>259</v>
      </c>
      <c r="B52" s="287">
        <v>22</v>
      </c>
      <c r="C52" s="303">
        <v>44743</v>
      </c>
    </row>
    <row r="53" spans="1:5" x14ac:dyDescent="0.45">
      <c r="A53" s="3" t="s">
        <v>260</v>
      </c>
      <c r="B53" s="297">
        <v>150</v>
      </c>
      <c r="C53" s="303">
        <v>44743</v>
      </c>
    </row>
    <row r="54" spans="1:5" x14ac:dyDescent="0.45">
      <c r="A54" s="3" t="s">
        <v>261</v>
      </c>
      <c r="B54" s="287">
        <v>395</v>
      </c>
      <c r="C54" s="524">
        <v>45197</v>
      </c>
    </row>
    <row r="55" spans="1:5" x14ac:dyDescent="0.45">
      <c r="A55" s="306" t="s">
        <v>262</v>
      </c>
      <c r="B55" s="287">
        <v>150</v>
      </c>
      <c r="C55" s="3"/>
    </row>
    <row r="56" spans="1:5" ht="15.75" x14ac:dyDescent="0.5">
      <c r="A56" s="140" t="s">
        <v>263</v>
      </c>
      <c r="B56" s="287">
        <v>-150</v>
      </c>
      <c r="C56" s="3"/>
    </row>
    <row r="57" spans="1:5" ht="15.75" x14ac:dyDescent="0.45">
      <c r="A57" s="257" t="s">
        <v>264</v>
      </c>
      <c r="B57" s="293">
        <v>95</v>
      </c>
      <c r="C57" s="3"/>
    </row>
    <row r="58" spans="1:5" ht="15.75" x14ac:dyDescent="0.45">
      <c r="A58" s="257" t="s">
        <v>265</v>
      </c>
      <c r="B58" s="293">
        <v>30</v>
      </c>
      <c r="C58" s="3"/>
    </row>
    <row r="59" spans="1:5" ht="15.75" x14ac:dyDescent="0.45">
      <c r="A59" s="257" t="s">
        <v>266</v>
      </c>
      <c r="B59" s="293">
        <v>330</v>
      </c>
      <c r="C59" s="3"/>
    </row>
    <row r="60" spans="1:5" x14ac:dyDescent="0.45">
      <c r="A60" s="3" t="s">
        <v>267</v>
      </c>
      <c r="B60" s="290">
        <v>210</v>
      </c>
      <c r="C60" s="3"/>
    </row>
    <row r="61" spans="1:5" x14ac:dyDescent="0.45">
      <c r="A61" s="3" t="s">
        <v>268</v>
      </c>
      <c r="B61" s="287">
        <v>1595</v>
      </c>
      <c r="C61" s="3"/>
    </row>
    <row r="62" spans="1:5" ht="15.75" x14ac:dyDescent="0.5">
      <c r="A62" s="140" t="s">
        <v>269</v>
      </c>
      <c r="B62" s="287">
        <v>450</v>
      </c>
      <c r="C62" s="3"/>
    </row>
    <row r="63" spans="1:5" ht="15.75" x14ac:dyDescent="0.5">
      <c r="A63" s="140" t="s">
        <v>270</v>
      </c>
      <c r="B63" s="287">
        <v>100</v>
      </c>
      <c r="C63" s="3"/>
      <c r="E63" t="s">
        <v>274</v>
      </c>
    </row>
    <row r="64" spans="1:5" ht="15.75" x14ac:dyDescent="0.5">
      <c r="A64" s="235" t="s">
        <v>271</v>
      </c>
      <c r="B64" s="287"/>
      <c r="C64" s="524">
        <v>45217</v>
      </c>
    </row>
    <row r="65" spans="1:9" x14ac:dyDescent="0.45">
      <c r="A65" s="306" t="s">
        <v>272</v>
      </c>
      <c r="B65" s="287">
        <v>600</v>
      </c>
      <c r="C65" s="524">
        <v>45197</v>
      </c>
    </row>
    <row r="66" spans="1:9" x14ac:dyDescent="0.45">
      <c r="A66" s="306" t="s">
        <v>273</v>
      </c>
      <c r="B66" s="287">
        <v>5800</v>
      </c>
      <c r="C66" s="3"/>
    </row>
    <row r="67" spans="1:9" x14ac:dyDescent="0.45">
      <c r="A67" s="306" t="s">
        <v>275</v>
      </c>
      <c r="B67" s="287"/>
      <c r="C67" s="3"/>
    </row>
    <row r="68" spans="1:9" x14ac:dyDescent="0.45">
      <c r="A68" s="306" t="s">
        <v>276</v>
      </c>
      <c r="B68" s="287"/>
      <c r="C68" s="3"/>
    </row>
    <row r="69" spans="1:9" ht="15.75" x14ac:dyDescent="0.5">
      <c r="A69" s="140" t="s">
        <v>277</v>
      </c>
      <c r="B69" s="287">
        <v>275</v>
      </c>
      <c r="C69" s="3"/>
    </row>
    <row r="70" spans="1:9" ht="15.75" x14ac:dyDescent="0.5">
      <c r="A70" s="233" t="s">
        <v>278</v>
      </c>
      <c r="B70" s="294">
        <v>1150</v>
      </c>
      <c r="C70" s="3"/>
    </row>
    <row r="71" spans="1:9" ht="15.75" x14ac:dyDescent="0.5">
      <c r="A71" s="233" t="s">
        <v>279</v>
      </c>
      <c r="B71" s="295">
        <v>1950</v>
      </c>
      <c r="C71" s="3"/>
    </row>
    <row r="72" spans="1:9" ht="15.75" x14ac:dyDescent="0.5">
      <c r="A72" s="233" t="s">
        <v>280</v>
      </c>
      <c r="B72" s="295">
        <v>2900</v>
      </c>
      <c r="C72" s="524">
        <v>45197</v>
      </c>
    </row>
    <row r="73" spans="1:9" ht="15.75" x14ac:dyDescent="0.5">
      <c r="A73" s="285" t="s">
        <v>281</v>
      </c>
      <c r="B73" s="287">
        <v>495</v>
      </c>
      <c r="C73" s="3"/>
    </row>
    <row r="74" spans="1:9" ht="15.75" x14ac:dyDescent="0.5">
      <c r="A74" s="285" t="s">
        <v>282</v>
      </c>
      <c r="B74" s="287"/>
      <c r="C74" s="3"/>
    </row>
    <row r="75" spans="1:9" ht="15.75" x14ac:dyDescent="0.5">
      <c r="A75" s="140" t="s">
        <v>283</v>
      </c>
      <c r="B75" s="287">
        <v>47</v>
      </c>
      <c r="C75" s="3"/>
    </row>
    <row r="76" spans="1:9" ht="15.75" x14ac:dyDescent="0.5">
      <c r="A76" s="575" t="s">
        <v>284</v>
      </c>
      <c r="B76" s="295">
        <v>350</v>
      </c>
      <c r="C76" s="3"/>
      <c r="I76" s="74"/>
    </row>
    <row r="77" spans="1:9" ht="15.75" x14ac:dyDescent="0.5">
      <c r="A77" s="575" t="s">
        <v>911</v>
      </c>
      <c r="B77" s="295">
        <v>630</v>
      </c>
      <c r="C77" s="3"/>
      <c r="I77" s="74"/>
    </row>
    <row r="78" spans="1:9" ht="15.75" x14ac:dyDescent="0.5">
      <c r="A78" s="233" t="s">
        <v>285</v>
      </c>
      <c r="B78" s="295">
        <v>105</v>
      </c>
      <c r="C78" s="3"/>
    </row>
    <row r="79" spans="1:9" ht="15.75" x14ac:dyDescent="0.5">
      <c r="A79" s="233" t="s">
        <v>286</v>
      </c>
      <c r="B79" s="673">
        <v>220</v>
      </c>
      <c r="C79" s="3"/>
    </row>
    <row r="80" spans="1:9" ht="15.75" x14ac:dyDescent="0.5">
      <c r="A80" s="140" t="s">
        <v>287</v>
      </c>
      <c r="B80" s="292">
        <v>1200</v>
      </c>
      <c r="C80" s="3"/>
    </row>
    <row r="81" spans="1:5" ht="15.75" x14ac:dyDescent="0.5">
      <c r="A81" s="140" t="s">
        <v>288</v>
      </c>
      <c r="B81" s="292">
        <v>1550</v>
      </c>
      <c r="C81" s="3"/>
    </row>
    <row r="82" spans="1:5" ht="15.75" x14ac:dyDescent="0.5">
      <c r="A82" s="285" t="s">
        <v>289</v>
      </c>
      <c r="B82" s="292"/>
      <c r="C82" s="3"/>
    </row>
    <row r="83" spans="1:5" ht="15.75" x14ac:dyDescent="0.5">
      <c r="A83" s="140" t="s">
        <v>290</v>
      </c>
      <c r="B83" s="292"/>
      <c r="C83" s="3"/>
    </row>
    <row r="84" spans="1:5" ht="15.75" x14ac:dyDescent="0.5">
      <c r="A84" s="285" t="s">
        <v>291</v>
      </c>
      <c r="B84" s="292"/>
      <c r="C84" s="3"/>
    </row>
    <row r="85" spans="1:5" ht="15.75" x14ac:dyDescent="0.5">
      <c r="A85" s="140" t="s">
        <v>292</v>
      </c>
      <c r="B85" s="287"/>
      <c r="C85" s="3"/>
    </row>
    <row r="86" spans="1:5" x14ac:dyDescent="0.45">
      <c r="A86" s="3" t="s">
        <v>339</v>
      </c>
      <c r="B86" s="287">
        <v>66</v>
      </c>
      <c r="C86" s="3"/>
    </row>
    <row r="87" spans="1:5" x14ac:dyDescent="0.45">
      <c r="A87" s="3" t="s">
        <v>293</v>
      </c>
      <c r="B87" s="287">
        <v>575</v>
      </c>
      <c r="C87" s="3"/>
    </row>
    <row r="88" spans="1:5" ht="15.75" x14ac:dyDescent="0.5">
      <c r="A88" s="140" t="s">
        <v>338</v>
      </c>
      <c r="B88" s="287">
        <v>245</v>
      </c>
      <c r="C88" s="3"/>
    </row>
    <row r="89" spans="1:5" ht="15.75" x14ac:dyDescent="0.5">
      <c r="A89" s="140" t="s">
        <v>294</v>
      </c>
      <c r="B89" s="287"/>
      <c r="C89" s="3"/>
    </row>
    <row r="90" spans="1:5" ht="15.75" x14ac:dyDescent="0.5">
      <c r="A90" s="253" t="s">
        <v>295</v>
      </c>
      <c r="B90" s="287">
        <v>300</v>
      </c>
      <c r="C90" s="3"/>
    </row>
    <row r="91" spans="1:5" ht="15.75" x14ac:dyDescent="0.5">
      <c r="A91" s="140" t="s">
        <v>296</v>
      </c>
      <c r="B91" s="287"/>
      <c r="C91" s="3"/>
    </row>
    <row r="92" spans="1:5" ht="15.75" x14ac:dyDescent="0.5">
      <c r="A92" s="140" t="s">
        <v>912</v>
      </c>
      <c r="B92" s="287">
        <v>2200</v>
      </c>
      <c r="C92" s="3"/>
    </row>
    <row r="93" spans="1:5" ht="15.75" x14ac:dyDescent="0.5">
      <c r="A93" s="140" t="s">
        <v>297</v>
      </c>
      <c r="B93" s="287"/>
      <c r="C93" s="3"/>
    </row>
    <row r="94" spans="1:5" ht="15.75" x14ac:dyDescent="0.5">
      <c r="A94" s="140" t="s">
        <v>298</v>
      </c>
      <c r="B94" s="292">
        <v>1800</v>
      </c>
      <c r="C94" s="3"/>
    </row>
    <row r="95" spans="1:5" ht="15.75" x14ac:dyDescent="0.5">
      <c r="A95" s="140" t="s">
        <v>299</v>
      </c>
      <c r="B95" s="287" t="s">
        <v>300</v>
      </c>
      <c r="C95" s="3"/>
    </row>
    <row r="96" spans="1:5" ht="15.75" x14ac:dyDescent="0.5">
      <c r="A96" s="140" t="s">
        <v>301</v>
      </c>
      <c r="B96" s="287">
        <v>600</v>
      </c>
      <c r="C96" s="3"/>
      <c r="E96" s="165"/>
    </row>
    <row r="97" spans="1:6" ht="15.75" x14ac:dyDescent="0.5">
      <c r="A97" s="140" t="s">
        <v>924</v>
      </c>
      <c r="B97" s="287">
        <v>600</v>
      </c>
      <c r="C97" s="3"/>
      <c r="E97" s="289"/>
      <c r="F97" s="32"/>
    </row>
    <row r="98" spans="1:6" ht="15.75" x14ac:dyDescent="0.5">
      <c r="A98" s="140" t="s">
        <v>302</v>
      </c>
      <c r="B98" s="287">
        <v>2000</v>
      </c>
      <c r="C98" s="3"/>
    </row>
    <row r="99" spans="1:6" ht="15.75" x14ac:dyDescent="0.5">
      <c r="A99" s="577" t="s">
        <v>906</v>
      </c>
      <c r="B99" s="287">
        <v>265</v>
      </c>
      <c r="C99" s="3"/>
    </row>
    <row r="100" spans="1:6" ht="15.75" x14ac:dyDescent="0.5">
      <c r="A100" s="233" t="s">
        <v>307</v>
      </c>
      <c r="B100" s="313">
        <v>50</v>
      </c>
      <c r="C100" s="3"/>
    </row>
    <row r="101" spans="1:6" ht="15.75" x14ac:dyDescent="0.5">
      <c r="A101" s="233" t="s">
        <v>905</v>
      </c>
      <c r="B101" s="313">
        <v>430</v>
      </c>
      <c r="C101" s="3"/>
    </row>
    <row r="102" spans="1:6" ht="15.75" x14ac:dyDescent="0.5">
      <c r="A102" s="140" t="s">
        <v>308</v>
      </c>
      <c r="B102" s="562">
        <v>380</v>
      </c>
      <c r="C102" s="576">
        <f>SUM(B102:B103)</f>
        <v>555</v>
      </c>
    </row>
    <row r="103" spans="1:6" ht="15.75" x14ac:dyDescent="0.5">
      <c r="A103" s="140" t="s">
        <v>309</v>
      </c>
      <c r="B103" s="562">
        <v>175</v>
      </c>
      <c r="C103" s="3"/>
    </row>
    <row r="104" spans="1:6" ht="15.75" x14ac:dyDescent="0.5">
      <c r="A104" s="233" t="s">
        <v>310</v>
      </c>
      <c r="B104" s="580">
        <v>95</v>
      </c>
      <c r="C104" s="3"/>
    </row>
    <row r="105" spans="1:6" ht="15.75" x14ac:dyDescent="0.5">
      <c r="A105" s="233" t="s">
        <v>311</v>
      </c>
      <c r="B105" s="313">
        <v>195</v>
      </c>
      <c r="C105" s="303">
        <v>44805</v>
      </c>
    </row>
    <row r="106" spans="1:6" ht="15.75" x14ac:dyDescent="0.5">
      <c r="A106" s="233" t="s">
        <v>312</v>
      </c>
      <c r="B106" s="233">
        <v>295</v>
      </c>
      <c r="C106" s="3"/>
    </row>
    <row r="107" spans="1:6" ht="15.75" x14ac:dyDescent="0.5">
      <c r="A107" s="233" t="s">
        <v>313</v>
      </c>
      <c r="B107" s="233">
        <v>28</v>
      </c>
      <c r="C107" s="3"/>
    </row>
    <row r="108" spans="1:6" ht="15.75" x14ac:dyDescent="0.5">
      <c r="A108" s="140" t="s">
        <v>314</v>
      </c>
      <c r="B108" s="313">
        <v>95</v>
      </c>
      <c r="C108" s="3"/>
    </row>
    <row r="109" spans="1:6" ht="15.75" x14ac:dyDescent="0.5">
      <c r="A109" s="140" t="s">
        <v>315</v>
      </c>
      <c r="B109" s="313">
        <v>95</v>
      </c>
      <c r="C109" s="6"/>
      <c r="D109" s="450"/>
      <c r="E109" s="100"/>
    </row>
    <row r="110" spans="1:6" x14ac:dyDescent="0.45">
      <c r="A110" s="672" t="s">
        <v>316</v>
      </c>
      <c r="B110" s="313"/>
      <c r="C110" s="3"/>
    </row>
    <row r="111" spans="1:6" x14ac:dyDescent="0.45">
      <c r="A111" s="306" t="s">
        <v>317</v>
      </c>
      <c r="B111" s="313"/>
      <c r="C111" s="303">
        <v>44774</v>
      </c>
    </row>
    <row r="112" spans="1:6" ht="15.75" x14ac:dyDescent="0.5">
      <c r="A112" s="140" t="s">
        <v>319</v>
      </c>
      <c r="B112" s="313">
        <v>495</v>
      </c>
      <c r="C112" s="3"/>
      <c r="D112" s="264"/>
    </row>
    <row r="113" spans="1:9" ht="15.75" x14ac:dyDescent="0.5">
      <c r="A113" s="233" t="s">
        <v>320</v>
      </c>
      <c r="B113" s="580">
        <v>99</v>
      </c>
      <c r="C113" s="3"/>
      <c r="D113" s="264"/>
    </row>
    <row r="114" spans="1:9" ht="15.75" x14ac:dyDescent="0.5">
      <c r="A114" s="140" t="s">
        <v>321</v>
      </c>
      <c r="B114" s="313"/>
      <c r="C114" s="3"/>
      <c r="D114" s="264"/>
    </row>
    <row r="115" spans="1:9" ht="15.75" x14ac:dyDescent="0.5">
      <c r="A115" s="140" t="s">
        <v>322</v>
      </c>
      <c r="B115" s="313" t="s">
        <v>323</v>
      </c>
      <c r="C115" s="139"/>
    </row>
    <row r="116" spans="1:9" ht="15.75" x14ac:dyDescent="0.5">
      <c r="A116" s="716" t="s">
        <v>324</v>
      </c>
      <c r="B116" s="729">
        <v>250</v>
      </c>
      <c r="C116" s="6"/>
    </row>
    <row r="117" spans="1:9" ht="15.75" x14ac:dyDescent="0.5">
      <c r="A117" s="728" t="s">
        <v>921</v>
      </c>
      <c r="B117" s="313">
        <v>65</v>
      </c>
      <c r="C117" s="726">
        <v>45827</v>
      </c>
    </row>
    <row r="118" spans="1:9" ht="15.75" x14ac:dyDescent="0.5">
      <c r="A118" s="727" t="s">
        <v>326</v>
      </c>
      <c r="B118" s="583">
        <v>310</v>
      </c>
      <c r="C118" s="3"/>
    </row>
    <row r="119" spans="1:9" ht="15.75" x14ac:dyDescent="0.5">
      <c r="A119" s="140" t="s">
        <v>327</v>
      </c>
      <c r="B119" s="313">
        <v>170</v>
      </c>
      <c r="C119" s="3"/>
    </row>
    <row r="120" spans="1:9" ht="15.75" x14ac:dyDescent="0.5">
      <c r="A120" s="140" t="s">
        <v>328</v>
      </c>
      <c r="B120" s="313">
        <v>290</v>
      </c>
      <c r="C120" s="3"/>
    </row>
    <row r="121" spans="1:9" ht="15.75" x14ac:dyDescent="0.5">
      <c r="A121" s="140" t="s">
        <v>329</v>
      </c>
      <c r="B121" s="313"/>
      <c r="C121" s="3"/>
    </row>
    <row r="122" spans="1:9" ht="15.75" x14ac:dyDescent="0.5">
      <c r="A122" s="140" t="s">
        <v>330</v>
      </c>
      <c r="B122" s="313">
        <v>100</v>
      </c>
      <c r="C122" s="301">
        <v>44803</v>
      </c>
    </row>
    <row r="123" spans="1:9" x14ac:dyDescent="0.45">
      <c r="A123" s="3" t="s">
        <v>331</v>
      </c>
      <c r="B123" s="313">
        <v>340</v>
      </c>
      <c r="C123" s="3"/>
    </row>
    <row r="124" spans="1:9" ht="15.75" x14ac:dyDescent="0.5">
      <c r="A124" s="233" t="s">
        <v>332</v>
      </c>
      <c r="B124" s="580">
        <v>170</v>
      </c>
      <c r="C124" s="301"/>
    </row>
    <row r="125" spans="1:9" x14ac:dyDescent="0.45">
      <c r="A125" s="578" t="s">
        <v>333</v>
      </c>
      <c r="B125" s="331"/>
      <c r="C125" s="3"/>
    </row>
    <row r="126" spans="1:9" ht="15.75" x14ac:dyDescent="0.5">
      <c r="A126" s="140" t="s">
        <v>334</v>
      </c>
      <c r="B126" s="313">
        <v>2100</v>
      </c>
      <c r="C126" s="3"/>
    </row>
    <row r="127" spans="1:9" ht="15.75" x14ac:dyDescent="0.5">
      <c r="A127" s="140" t="s">
        <v>335</v>
      </c>
      <c r="B127" s="331">
        <v>100</v>
      </c>
      <c r="C127" s="3"/>
    </row>
    <row r="128" spans="1:9" ht="15.75" x14ac:dyDescent="0.5">
      <c r="A128" s="140" t="s">
        <v>336</v>
      </c>
      <c r="B128" s="331">
        <v>450</v>
      </c>
      <c r="C128" s="621"/>
      <c r="D128" s="637"/>
      <c r="E128" s="54"/>
      <c r="H128" s="638"/>
      <c r="I128" s="74"/>
    </row>
    <row r="129" spans="1:7" ht="15.75" x14ac:dyDescent="0.5">
      <c r="A129" s="563" t="s">
        <v>337</v>
      </c>
      <c r="B129" s="562">
        <v>130</v>
      </c>
      <c r="C129" s="259"/>
    </row>
    <row r="130" spans="1:7" ht="15.75" x14ac:dyDescent="0.5">
      <c r="A130" s="140" t="s">
        <v>214</v>
      </c>
      <c r="B130" s="140">
        <v>-250</v>
      </c>
      <c r="C130" s="3"/>
    </row>
    <row r="131" spans="1:7" ht="28.5" x14ac:dyDescent="0.45">
      <c r="A131" s="735" t="s">
        <v>928</v>
      </c>
      <c r="B131" s="313"/>
      <c r="C131" s="3"/>
    </row>
    <row r="132" spans="1:7" x14ac:dyDescent="0.45">
      <c r="A132" s="3"/>
      <c r="B132" s="3"/>
      <c r="C132" s="3"/>
    </row>
    <row r="133" spans="1:7" x14ac:dyDescent="0.45">
      <c r="A133" s="3"/>
      <c r="B133" s="3"/>
      <c r="C133" s="3"/>
    </row>
    <row r="134" spans="1:7" x14ac:dyDescent="0.45">
      <c r="A134" s="3"/>
      <c r="B134" s="3"/>
      <c r="C134" s="3"/>
    </row>
    <row r="135" spans="1:7" ht="15.75" x14ac:dyDescent="0.5">
      <c r="A135" s="3"/>
      <c r="B135" s="3"/>
      <c r="C135" s="680"/>
      <c r="D135" s="681"/>
      <c r="E135" s="516">
        <v>1500</v>
      </c>
      <c r="F135" s="20"/>
      <c r="G135" s="691">
        <f>SUM(E135*F135)</f>
        <v>0</v>
      </c>
    </row>
    <row r="136" spans="1:7" ht="15.75" x14ac:dyDescent="0.5">
      <c r="A136" s="679" t="s">
        <v>198</v>
      </c>
      <c r="B136" s="680"/>
      <c r="C136" s="505"/>
      <c r="D136" s="117"/>
      <c r="E136" s="516">
        <v>100</v>
      </c>
      <c r="F136" s="20"/>
      <c r="G136" s="691"/>
    </row>
    <row r="137" spans="1:7" ht="15.75" x14ac:dyDescent="0.5">
      <c r="A137" s="504" t="s">
        <v>199</v>
      </c>
      <c r="B137" s="505"/>
      <c r="C137" s="505"/>
      <c r="D137" s="117"/>
      <c r="E137" s="516">
        <v>35</v>
      </c>
      <c r="F137" s="20"/>
      <c r="G137" s="691">
        <f>SUM(E137*F137)</f>
        <v>0</v>
      </c>
    </row>
    <row r="138" spans="1:7" ht="15.75" x14ac:dyDescent="0.5">
      <c r="A138" s="504" t="s">
        <v>200</v>
      </c>
      <c r="B138" s="505"/>
      <c r="C138" s="505"/>
      <c r="D138" s="117"/>
      <c r="E138" s="516">
        <v>275</v>
      </c>
      <c r="F138" s="20"/>
      <c r="G138" s="691">
        <f>SUM(E138*F138)</f>
        <v>0</v>
      </c>
    </row>
    <row r="139" spans="1:7" ht="15.75" x14ac:dyDescent="0.5">
      <c r="A139" s="504" t="s">
        <v>201</v>
      </c>
      <c r="B139" s="505"/>
      <c r="C139" s="505"/>
      <c r="D139" s="117"/>
      <c r="E139" s="516">
        <v>100</v>
      </c>
      <c r="F139" s="20"/>
      <c r="G139" s="691"/>
    </row>
    <row r="140" spans="1:7" ht="15.75" x14ac:dyDescent="0.5">
      <c r="A140" s="504" t="s">
        <v>202</v>
      </c>
      <c r="B140" s="505"/>
      <c r="E140">
        <f>SUM(E135:E139)</f>
        <v>2010</v>
      </c>
    </row>
  </sheetData>
  <autoFilter ref="A3:C69" xr:uid="{00000000-0001-0000-0100-000000000000}">
    <sortState xmlns:xlrd2="http://schemas.microsoft.com/office/spreadsheetml/2017/richdata2" ref="A4:C133">
      <sortCondition ref="A3:A69"/>
    </sortState>
  </autoFilter>
  <sortState xmlns:xlrd2="http://schemas.microsoft.com/office/spreadsheetml/2017/richdata2" ref="A3:C98">
    <sortCondition ref="A3:A98"/>
  </sortState>
  <phoneticPr fontId="12" type="noConversion"/>
  <pageMargins left="0.19685039370078741" right="0.19685039370078741" top="0.19685039370078741" bottom="0.19685039370078741" header="0.31496062992125984" footer="0.31496062992125984"/>
  <pageSetup paperSize="9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2F415-3F1E-4AB1-82ED-63AE6E362062}">
  <dimension ref="A1:F30"/>
  <sheetViews>
    <sheetView topLeftCell="A28" workbookViewId="0">
      <selection activeCell="A25" sqref="A25"/>
    </sheetView>
  </sheetViews>
  <sheetFormatPr defaultRowHeight="14.25" x14ac:dyDescent="0.45"/>
  <cols>
    <col min="1" max="1" width="12.59765625" bestFit="1" customWidth="1"/>
  </cols>
  <sheetData>
    <row r="1" spans="1:6" ht="33.75" x14ac:dyDescent="0.45">
      <c r="A1" s="698" t="s">
        <v>897</v>
      </c>
      <c r="B1" s="699"/>
      <c r="C1" s="699"/>
      <c r="D1" s="699"/>
      <c r="E1" s="699"/>
      <c r="F1" s="699"/>
    </row>
    <row r="2" spans="1:6" ht="25.5" x14ac:dyDescent="0.45">
      <c r="A2" s="700">
        <v>5950</v>
      </c>
    </row>
    <row r="3" spans="1:6" ht="30.75" x14ac:dyDescent="0.45">
      <c r="A3" s="696"/>
    </row>
    <row r="4" spans="1:6" s="702" customFormat="1" ht="21" x14ac:dyDescent="0.65">
      <c r="A4" s="701" t="s">
        <v>882</v>
      </c>
    </row>
    <row r="5" spans="1:6" s="702" customFormat="1" ht="21" x14ac:dyDescent="0.65">
      <c r="A5" s="701" t="s">
        <v>884</v>
      </c>
    </row>
    <row r="6" spans="1:6" s="702" customFormat="1" ht="21" x14ac:dyDescent="0.65">
      <c r="A6" s="701" t="s">
        <v>883</v>
      </c>
    </row>
    <row r="7" spans="1:6" s="702" customFormat="1" ht="21" x14ac:dyDescent="0.65">
      <c r="A7" s="701" t="s">
        <v>885</v>
      </c>
    </row>
    <row r="8" spans="1:6" s="702" customFormat="1" ht="21" x14ac:dyDescent="0.65">
      <c r="A8" s="701" t="s">
        <v>886</v>
      </c>
    </row>
    <row r="9" spans="1:6" s="702" customFormat="1" ht="21" x14ac:dyDescent="0.65">
      <c r="A9" s="701" t="s">
        <v>887</v>
      </c>
    </row>
    <row r="10" spans="1:6" s="702" customFormat="1" ht="21" x14ac:dyDescent="0.65">
      <c r="A10" s="701" t="s">
        <v>888</v>
      </c>
    </row>
    <row r="11" spans="1:6" s="702" customFormat="1" ht="21" x14ac:dyDescent="0.65">
      <c r="A11" s="701" t="s">
        <v>889</v>
      </c>
    </row>
    <row r="12" spans="1:6" s="702" customFormat="1" ht="21" x14ac:dyDescent="0.65">
      <c r="A12" s="701" t="s">
        <v>890</v>
      </c>
    </row>
    <row r="13" spans="1:6" s="702" customFormat="1" ht="21" x14ac:dyDescent="0.65">
      <c r="A13" s="701" t="s">
        <v>891</v>
      </c>
    </row>
    <row r="14" spans="1:6" s="702" customFormat="1" ht="21" x14ac:dyDescent="0.65">
      <c r="A14" s="701" t="s">
        <v>892</v>
      </c>
    </row>
    <row r="15" spans="1:6" s="702" customFormat="1" ht="21" x14ac:dyDescent="0.65">
      <c r="A15" s="701" t="s">
        <v>900</v>
      </c>
    </row>
    <row r="16" spans="1:6" s="702" customFormat="1" ht="21" x14ac:dyDescent="0.65">
      <c r="A16" s="701" t="s">
        <v>899</v>
      </c>
    </row>
    <row r="17" spans="1:1" s="702" customFormat="1" ht="21" x14ac:dyDescent="0.65">
      <c r="A17" s="701" t="s">
        <v>898</v>
      </c>
    </row>
    <row r="18" spans="1:1" s="702" customFormat="1" ht="21" x14ac:dyDescent="0.65">
      <c r="A18" s="703"/>
    </row>
    <row r="19" spans="1:1" s="702" customFormat="1" ht="21" x14ac:dyDescent="0.65">
      <c r="A19" s="704" t="s">
        <v>141</v>
      </c>
    </row>
    <row r="20" spans="1:1" s="702" customFormat="1" ht="21" x14ac:dyDescent="0.65">
      <c r="A20" s="701" t="s">
        <v>893</v>
      </c>
    </row>
    <row r="21" spans="1:1" s="702" customFormat="1" ht="21" x14ac:dyDescent="0.65">
      <c r="A21" s="701" t="s">
        <v>894</v>
      </c>
    </row>
    <row r="22" spans="1:1" s="702" customFormat="1" ht="21" x14ac:dyDescent="0.65">
      <c r="A22" s="701" t="s">
        <v>895</v>
      </c>
    </row>
    <row r="23" spans="1:1" ht="21" x14ac:dyDescent="0.45">
      <c r="A23" s="701" t="s">
        <v>896</v>
      </c>
    </row>
    <row r="24" spans="1:1" ht="18" x14ac:dyDescent="0.45">
      <c r="A24" s="697"/>
    </row>
    <row r="25" spans="1:1" ht="18" x14ac:dyDescent="0.45">
      <c r="A25" s="697"/>
    </row>
    <row r="26" spans="1:1" ht="18" x14ac:dyDescent="0.45">
      <c r="A26" s="697"/>
    </row>
    <row r="27" spans="1:1" ht="18" x14ac:dyDescent="0.45">
      <c r="A27" s="697"/>
    </row>
    <row r="28" spans="1:1" ht="18" x14ac:dyDescent="0.45">
      <c r="A28" s="697"/>
    </row>
    <row r="29" spans="1:1" ht="18" x14ac:dyDescent="0.45">
      <c r="A29" s="697"/>
    </row>
    <row r="30" spans="1:1" x14ac:dyDescent="0.45">
      <c r="A30" s="280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7F257-7F91-4754-97D8-02DD7BB1EAA2}">
  <dimension ref="A3:J104"/>
  <sheetViews>
    <sheetView topLeftCell="A17" workbookViewId="0">
      <selection activeCell="A20" sqref="A20"/>
    </sheetView>
  </sheetViews>
  <sheetFormatPr defaultRowHeight="14.25" x14ac:dyDescent="0.45"/>
  <cols>
    <col min="1" max="1" width="82.3984375" customWidth="1"/>
    <col min="2" max="2" width="24.1328125" bestFit="1" customWidth="1"/>
    <col min="3" max="3" width="16.3984375" customWidth="1"/>
    <col min="4" max="4" width="9.59765625" bestFit="1" customWidth="1"/>
  </cols>
  <sheetData>
    <row r="3" spans="1:9" ht="15.75" x14ac:dyDescent="0.5">
      <c r="A3" s="140" t="s">
        <v>216</v>
      </c>
      <c r="B3" s="313">
        <v>166.53</v>
      </c>
      <c r="C3" s="3"/>
    </row>
    <row r="4" spans="1:9" ht="15.75" x14ac:dyDescent="0.5">
      <c r="A4" s="140" t="s">
        <v>217</v>
      </c>
      <c r="B4" s="313">
        <v>140</v>
      </c>
      <c r="C4" s="3"/>
    </row>
    <row r="5" spans="1:9" ht="15.75" x14ac:dyDescent="0.5">
      <c r="A5" s="140" t="s">
        <v>218</v>
      </c>
      <c r="B5" s="287">
        <v>155</v>
      </c>
      <c r="C5" s="3"/>
    </row>
    <row r="6" spans="1:9" ht="15.75" x14ac:dyDescent="0.5">
      <c r="A6" s="140" t="s">
        <v>220</v>
      </c>
      <c r="B6" s="287">
        <v>125</v>
      </c>
      <c r="C6" s="3"/>
    </row>
    <row r="7" spans="1:9" ht="12.95" customHeight="1" x14ac:dyDescent="0.5">
      <c r="A7" s="140" t="s">
        <v>340</v>
      </c>
      <c r="B7" s="287">
        <v>4650</v>
      </c>
      <c r="C7" s="303">
        <v>44713</v>
      </c>
      <c r="E7" s="836"/>
      <c r="F7" s="836"/>
      <c r="G7" s="836"/>
      <c r="H7" s="836"/>
    </row>
    <row r="8" spans="1:9" x14ac:dyDescent="0.45">
      <c r="A8" s="244" t="s">
        <v>341</v>
      </c>
      <c r="B8" s="326">
        <v>3250</v>
      </c>
      <c r="C8" s="303">
        <v>44805</v>
      </c>
      <c r="E8" s="836" t="s">
        <v>342</v>
      </c>
      <c r="F8" s="836"/>
      <c r="G8" s="836"/>
      <c r="H8" s="836"/>
    </row>
    <row r="9" spans="1:9" x14ac:dyDescent="0.45">
      <c r="A9" s="244" t="s">
        <v>343</v>
      </c>
      <c r="B9" s="326">
        <v>475</v>
      </c>
      <c r="C9" s="303"/>
      <c r="E9" s="836" t="s">
        <v>344</v>
      </c>
      <c r="F9" s="836"/>
      <c r="G9" s="836"/>
      <c r="H9" s="836"/>
    </row>
    <row r="10" spans="1:9" x14ac:dyDescent="0.45">
      <c r="A10" s="306" t="s">
        <v>345</v>
      </c>
      <c r="B10" s="296">
        <v>150</v>
      </c>
      <c r="C10" s="303">
        <v>44805</v>
      </c>
      <c r="E10" s="836" t="s">
        <v>346</v>
      </c>
      <c r="F10" s="836"/>
      <c r="G10" s="836"/>
      <c r="H10" s="836"/>
    </row>
    <row r="11" spans="1:9" x14ac:dyDescent="0.45">
      <c r="A11" s="306" t="s">
        <v>347</v>
      </c>
      <c r="B11" s="296">
        <v>450</v>
      </c>
      <c r="C11" s="303">
        <v>44805</v>
      </c>
      <c r="E11" s="836" t="s">
        <v>348</v>
      </c>
      <c r="F11" s="836"/>
      <c r="G11" s="836"/>
      <c r="H11" s="836"/>
    </row>
    <row r="12" spans="1:9" ht="15.75" hidden="1" x14ac:dyDescent="0.5">
      <c r="A12" s="140"/>
      <c r="B12" s="287"/>
      <c r="C12" s="3"/>
      <c r="I12" s="327">
        <v>4650</v>
      </c>
    </row>
    <row r="13" spans="1:9" ht="15.75" x14ac:dyDescent="0.5">
      <c r="A13" s="140"/>
      <c r="B13" s="287"/>
      <c r="C13" s="3"/>
      <c r="E13" t="s">
        <v>349</v>
      </c>
    </row>
    <row r="14" spans="1:9" ht="12.95" customHeight="1" x14ac:dyDescent="0.5">
      <c r="A14" s="140"/>
      <c r="B14" s="287"/>
      <c r="C14" s="303"/>
      <c r="E14" t="s">
        <v>350</v>
      </c>
      <c r="F14" t="s">
        <v>351</v>
      </c>
    </row>
    <row r="15" spans="1:9" ht="15" customHeight="1" x14ac:dyDescent="0.5">
      <c r="A15" s="233" t="s">
        <v>226</v>
      </c>
      <c r="B15" s="287">
        <v>35</v>
      </c>
      <c r="C15" s="3"/>
      <c r="E15" t="s">
        <v>352</v>
      </c>
    </row>
    <row r="16" spans="1:9" x14ac:dyDescent="0.45">
      <c r="A16" s="3" t="s">
        <v>353</v>
      </c>
      <c r="B16" s="287">
        <v>1500</v>
      </c>
      <c r="C16" s="300"/>
      <c r="E16" t="s">
        <v>354</v>
      </c>
    </row>
    <row r="17" spans="1:10" x14ac:dyDescent="0.45">
      <c r="A17" s="3" t="s">
        <v>355</v>
      </c>
      <c r="B17" s="287">
        <v>600</v>
      </c>
      <c r="C17" s="3"/>
      <c r="E17" t="s">
        <v>356</v>
      </c>
    </row>
    <row r="18" spans="1:10" ht="15.75" x14ac:dyDescent="0.5">
      <c r="A18" s="315" t="s">
        <v>357</v>
      </c>
      <c r="B18" s="287">
        <v>605</v>
      </c>
      <c r="C18" s="3"/>
      <c r="I18" s="327">
        <v>3250</v>
      </c>
    </row>
    <row r="19" spans="1:10" ht="15.75" x14ac:dyDescent="0.5">
      <c r="A19" s="140" t="s">
        <v>231</v>
      </c>
      <c r="B19" s="287">
        <v>187</v>
      </c>
      <c r="C19" s="3"/>
    </row>
    <row r="20" spans="1:10" ht="15.75" x14ac:dyDescent="0.5">
      <c r="A20" s="140" t="s">
        <v>358</v>
      </c>
      <c r="B20" s="287">
        <v>195</v>
      </c>
      <c r="C20" s="3"/>
    </row>
    <row r="21" spans="1:10" ht="15.75" x14ac:dyDescent="0.5">
      <c r="A21" s="140" t="s">
        <v>237</v>
      </c>
      <c r="B21" s="287">
        <v>125</v>
      </c>
      <c r="C21" s="3"/>
      <c r="D21" s="280" t="s">
        <v>359</v>
      </c>
    </row>
    <row r="22" spans="1:10" ht="15.75" x14ac:dyDescent="0.5">
      <c r="A22" s="140" t="s">
        <v>255</v>
      </c>
      <c r="B22" s="313">
        <v>220</v>
      </c>
      <c r="C22" s="303">
        <v>44774</v>
      </c>
      <c r="D22" s="280" t="s">
        <v>360</v>
      </c>
    </row>
    <row r="23" spans="1:10" ht="15.75" x14ac:dyDescent="0.5">
      <c r="A23" s="140" t="s">
        <v>361</v>
      </c>
      <c r="B23" s="313">
        <v>160</v>
      </c>
      <c r="C23" s="303">
        <v>44774</v>
      </c>
      <c r="D23" s="280" t="s">
        <v>362</v>
      </c>
    </row>
    <row r="24" spans="1:10" ht="15.75" x14ac:dyDescent="0.5">
      <c r="A24" s="140" t="s">
        <v>363</v>
      </c>
      <c r="B24" s="313">
        <v>100</v>
      </c>
      <c r="C24" s="303">
        <v>44774</v>
      </c>
      <c r="D24" s="280" t="s">
        <v>364</v>
      </c>
    </row>
    <row r="25" spans="1:10" ht="15.75" x14ac:dyDescent="0.5">
      <c r="A25" s="140" t="s">
        <v>365</v>
      </c>
      <c r="B25" s="287">
        <v>35</v>
      </c>
      <c r="C25" s="303">
        <v>44805</v>
      </c>
      <c r="D25" s="280"/>
    </row>
    <row r="26" spans="1:10" x14ac:dyDescent="0.45">
      <c r="A26" s="3" t="s">
        <v>366</v>
      </c>
      <c r="B26" s="287">
        <v>100</v>
      </c>
      <c r="C26" s="303">
        <v>44805</v>
      </c>
      <c r="D26" s="280" t="s">
        <v>367</v>
      </c>
      <c r="H26" t="s">
        <v>368</v>
      </c>
      <c r="J26" s="256" t="s">
        <v>369</v>
      </c>
    </row>
    <row r="27" spans="1:10" x14ac:dyDescent="0.45">
      <c r="A27" s="3" t="s">
        <v>370</v>
      </c>
      <c r="B27" s="313">
        <v>115</v>
      </c>
      <c r="C27" s="303">
        <v>44805</v>
      </c>
      <c r="D27" s="280" t="s">
        <v>371</v>
      </c>
    </row>
    <row r="28" spans="1:10" ht="15.75" x14ac:dyDescent="0.5">
      <c r="A28" s="140" t="s">
        <v>372</v>
      </c>
      <c r="B28" s="290">
        <v>105</v>
      </c>
      <c r="C28" s="303">
        <v>44805</v>
      </c>
      <c r="D28" s="280" t="s">
        <v>373</v>
      </c>
    </row>
    <row r="29" spans="1:10" x14ac:dyDescent="0.45">
      <c r="A29" s="17" t="s">
        <v>246</v>
      </c>
      <c r="B29" s="298">
        <v>1100</v>
      </c>
      <c r="C29" s="302">
        <v>44803</v>
      </c>
      <c r="D29" s="280"/>
    </row>
    <row r="30" spans="1:10" x14ac:dyDescent="0.45">
      <c r="A30" s="3" t="s">
        <v>374</v>
      </c>
      <c r="B30" s="290">
        <v>395</v>
      </c>
      <c r="C30" s="3"/>
      <c r="D30" s="280" t="s">
        <v>375</v>
      </c>
    </row>
    <row r="31" spans="1:10" ht="15.75" x14ac:dyDescent="0.5">
      <c r="A31" s="233" t="s">
        <v>376</v>
      </c>
      <c r="B31" s="287" t="s">
        <v>377</v>
      </c>
      <c r="C31" s="3"/>
      <c r="D31" s="280" t="s">
        <v>378</v>
      </c>
    </row>
    <row r="32" spans="1:10" ht="15.75" x14ac:dyDescent="0.5">
      <c r="A32" s="233" t="s">
        <v>251</v>
      </c>
      <c r="B32" s="287">
        <v>625</v>
      </c>
      <c r="C32" s="3"/>
      <c r="D32" s="280" t="s">
        <v>379</v>
      </c>
    </row>
    <row r="33" spans="1:10" ht="15.75" x14ac:dyDescent="0.5">
      <c r="A33" s="233" t="s">
        <v>380</v>
      </c>
      <c r="B33" s="291">
        <v>100</v>
      </c>
      <c r="C33" s="3"/>
      <c r="D33" s="280" t="s">
        <v>364</v>
      </c>
    </row>
    <row r="34" spans="1:10" ht="15.75" x14ac:dyDescent="0.5">
      <c r="A34" s="233" t="s">
        <v>381</v>
      </c>
      <c r="B34" s="291">
        <v>750</v>
      </c>
      <c r="C34" s="3"/>
      <c r="D34" s="280" t="s">
        <v>382</v>
      </c>
      <c r="H34" t="s">
        <v>383</v>
      </c>
    </row>
    <row r="35" spans="1:10" ht="15.75" x14ac:dyDescent="0.5">
      <c r="A35" s="140" t="s">
        <v>252</v>
      </c>
      <c r="B35" s="287">
        <v>95</v>
      </c>
      <c r="C35" s="3"/>
      <c r="D35" s="280" t="s">
        <v>371</v>
      </c>
      <c r="I35" s="256" t="s">
        <v>369</v>
      </c>
    </row>
    <row r="36" spans="1:10" ht="15" customHeight="1" x14ac:dyDescent="0.5">
      <c r="A36" s="233" t="s">
        <v>253</v>
      </c>
      <c r="B36" s="291">
        <v>600</v>
      </c>
      <c r="C36" s="3"/>
      <c r="D36" s="280" t="s">
        <v>384</v>
      </c>
      <c r="E36" t="s">
        <v>239</v>
      </c>
      <c r="F36">
        <v>1450</v>
      </c>
    </row>
    <row r="37" spans="1:10" ht="15.75" x14ac:dyDescent="0.5">
      <c r="A37" s="233" t="s">
        <v>254</v>
      </c>
      <c r="B37" s="287">
        <v>600</v>
      </c>
      <c r="C37" s="3"/>
      <c r="D37" s="280"/>
      <c r="E37" t="s">
        <v>241</v>
      </c>
      <c r="F37" t="s">
        <v>242</v>
      </c>
    </row>
    <row r="38" spans="1:10" ht="15.75" x14ac:dyDescent="0.5">
      <c r="A38" s="140" t="s">
        <v>256</v>
      </c>
      <c r="B38" s="287">
        <v>700</v>
      </c>
      <c r="C38" s="3"/>
      <c r="D38" s="280"/>
      <c r="E38" t="s">
        <v>385</v>
      </c>
    </row>
    <row r="39" spans="1:10" ht="15.75" x14ac:dyDescent="0.5">
      <c r="A39" s="140" t="s">
        <v>257</v>
      </c>
      <c r="B39" s="292">
        <v>0</v>
      </c>
      <c r="C39" s="3"/>
      <c r="D39" s="280" t="s">
        <v>386</v>
      </c>
    </row>
    <row r="40" spans="1:10" ht="15.75" x14ac:dyDescent="0.5">
      <c r="A40" s="140" t="s">
        <v>258</v>
      </c>
      <c r="B40" s="287">
        <v>120</v>
      </c>
      <c r="C40" s="3"/>
      <c r="D40" s="280" t="s">
        <v>387</v>
      </c>
    </row>
    <row r="41" spans="1:10" ht="15.75" x14ac:dyDescent="0.5">
      <c r="A41" s="140" t="s">
        <v>259</v>
      </c>
      <c r="B41" s="287">
        <v>22</v>
      </c>
      <c r="C41" s="3"/>
      <c r="D41" s="280" t="s">
        <v>388</v>
      </c>
      <c r="I41" s="256" t="s">
        <v>369</v>
      </c>
    </row>
    <row r="42" spans="1:10" ht="12.95" customHeight="1" x14ac:dyDescent="0.45">
      <c r="A42" s="3" t="s">
        <v>260</v>
      </c>
      <c r="B42" s="297">
        <v>150</v>
      </c>
      <c r="C42" s="303">
        <v>44743</v>
      </c>
      <c r="D42" s="280" t="s">
        <v>389</v>
      </c>
      <c r="F42" s="54"/>
      <c r="G42" s="53"/>
      <c r="H42" t="s">
        <v>383</v>
      </c>
      <c r="I42" s="73"/>
      <c r="J42" s="74"/>
    </row>
    <row r="43" spans="1:10" ht="12.95" customHeight="1" x14ac:dyDescent="0.45">
      <c r="A43" s="3" t="s">
        <v>261</v>
      </c>
      <c r="B43" s="287">
        <v>395</v>
      </c>
      <c r="C43" s="303">
        <v>44743</v>
      </c>
      <c r="D43" s="280" t="s">
        <v>371</v>
      </c>
      <c r="F43" s="54"/>
      <c r="G43" s="53"/>
      <c r="I43" s="73"/>
      <c r="J43" s="74"/>
    </row>
    <row r="44" spans="1:10" ht="12.95" customHeight="1" x14ac:dyDescent="0.5">
      <c r="A44" s="140" t="s">
        <v>263</v>
      </c>
      <c r="B44" s="287">
        <v>-150</v>
      </c>
      <c r="C44" s="3"/>
      <c r="D44" s="280" t="s">
        <v>390</v>
      </c>
      <c r="F44" s="54"/>
      <c r="G44" s="53"/>
      <c r="I44" s="73"/>
      <c r="J44" s="74"/>
    </row>
    <row r="45" spans="1:10" ht="12.95" customHeight="1" x14ac:dyDescent="0.45">
      <c r="A45" s="257" t="s">
        <v>264</v>
      </c>
      <c r="B45" s="293">
        <v>95</v>
      </c>
      <c r="C45" s="3"/>
      <c r="E45" t="s">
        <v>385</v>
      </c>
      <c r="F45" s="54"/>
      <c r="G45" s="53"/>
      <c r="I45" s="73"/>
      <c r="J45" s="74"/>
    </row>
    <row r="46" spans="1:10" ht="12.95" customHeight="1" x14ac:dyDescent="0.45">
      <c r="A46" s="257" t="s">
        <v>265</v>
      </c>
      <c r="B46" s="293">
        <v>30</v>
      </c>
      <c r="C46" s="3"/>
      <c r="F46" s="54"/>
      <c r="G46" s="53"/>
      <c r="I46" s="73"/>
      <c r="J46" s="74"/>
    </row>
    <row r="47" spans="1:10" ht="12.95" customHeight="1" x14ac:dyDescent="0.45">
      <c r="A47" s="307" t="s">
        <v>266</v>
      </c>
      <c r="B47" s="293">
        <v>-245</v>
      </c>
      <c r="C47" s="3"/>
      <c r="F47" s="54"/>
      <c r="G47" s="53"/>
      <c r="I47" s="73"/>
      <c r="J47" s="74"/>
    </row>
    <row r="48" spans="1:10" ht="12.95" customHeight="1" x14ac:dyDescent="0.45">
      <c r="A48" s="31" t="s">
        <v>267</v>
      </c>
      <c r="B48" s="290">
        <v>195</v>
      </c>
      <c r="C48" s="3"/>
      <c r="F48" s="54"/>
      <c r="G48" s="53"/>
      <c r="I48" s="73"/>
      <c r="J48" s="74"/>
    </row>
    <row r="49" spans="1:10" ht="12.95" customHeight="1" x14ac:dyDescent="0.5">
      <c r="A49" s="264" t="s">
        <v>269</v>
      </c>
      <c r="B49" s="287">
        <v>450</v>
      </c>
      <c r="C49" s="3"/>
      <c r="F49" s="54"/>
      <c r="G49" s="53"/>
      <c r="I49" s="73"/>
      <c r="J49" s="74"/>
    </row>
    <row r="50" spans="1:10" ht="15.75" x14ac:dyDescent="0.5">
      <c r="A50" s="140" t="s">
        <v>270</v>
      </c>
      <c r="B50" s="287">
        <v>100</v>
      </c>
      <c r="C50" s="3"/>
    </row>
    <row r="51" spans="1:10" ht="15.75" x14ac:dyDescent="0.5">
      <c r="A51" s="235" t="s">
        <v>271</v>
      </c>
      <c r="B51" s="287">
        <v>289</v>
      </c>
      <c r="C51" s="3"/>
    </row>
    <row r="52" spans="1:10" ht="15.75" x14ac:dyDescent="0.5">
      <c r="A52" s="316" t="s">
        <v>391</v>
      </c>
      <c r="B52" s="305">
        <v>1595</v>
      </c>
      <c r="C52" s="303">
        <v>44810</v>
      </c>
    </row>
    <row r="53" spans="1:10" ht="15.75" x14ac:dyDescent="0.5">
      <c r="A53" s="140" t="s">
        <v>277</v>
      </c>
      <c r="B53" s="287">
        <v>275</v>
      </c>
      <c r="C53" s="3"/>
    </row>
    <row r="54" spans="1:10" ht="15.75" x14ac:dyDescent="0.5">
      <c r="A54" s="233" t="s">
        <v>392</v>
      </c>
      <c r="B54" s="294">
        <v>1150</v>
      </c>
      <c r="C54" s="3"/>
    </row>
    <row r="55" spans="1:10" ht="15.75" x14ac:dyDescent="0.5">
      <c r="A55" s="233" t="s">
        <v>393</v>
      </c>
      <c r="B55" s="295">
        <v>2150</v>
      </c>
      <c r="C55" s="3"/>
    </row>
    <row r="56" spans="1:10" ht="15.75" x14ac:dyDescent="0.5">
      <c r="A56" s="233" t="s">
        <v>394</v>
      </c>
      <c r="B56" s="295">
        <v>2950</v>
      </c>
      <c r="C56" s="3"/>
    </row>
    <row r="57" spans="1:10" ht="15.75" x14ac:dyDescent="0.5">
      <c r="A57" s="233" t="s">
        <v>285</v>
      </c>
      <c r="B57" s="295">
        <v>105</v>
      </c>
      <c r="C57" s="3"/>
    </row>
    <row r="58" spans="1:10" ht="15.75" x14ac:dyDescent="0.5">
      <c r="A58" s="233" t="s">
        <v>286</v>
      </c>
      <c r="B58" s="295">
        <v>220</v>
      </c>
      <c r="C58" s="3"/>
    </row>
    <row r="59" spans="1:10" ht="15.75" x14ac:dyDescent="0.5">
      <c r="A59" s="140" t="s">
        <v>292</v>
      </c>
      <c r="B59" s="287"/>
      <c r="C59" s="3"/>
    </row>
    <row r="60" spans="1:10" ht="15.75" x14ac:dyDescent="0.5">
      <c r="A60" s="140" t="s">
        <v>294</v>
      </c>
      <c r="B60" s="287"/>
      <c r="C60" s="3"/>
    </row>
    <row r="61" spans="1:10" ht="15.75" x14ac:dyDescent="0.5">
      <c r="A61" s="140" t="s">
        <v>295</v>
      </c>
      <c r="B61" s="287">
        <v>300</v>
      </c>
      <c r="C61" s="3"/>
    </row>
    <row r="62" spans="1:10" ht="15.75" x14ac:dyDescent="0.5">
      <c r="A62" s="140" t="s">
        <v>296</v>
      </c>
      <c r="B62" s="287"/>
      <c r="C62" s="3"/>
      <c r="E62" t="s">
        <v>274</v>
      </c>
    </row>
    <row r="63" spans="1:10" ht="15.75" x14ac:dyDescent="0.5">
      <c r="A63" s="140" t="s">
        <v>297</v>
      </c>
      <c r="B63" s="287"/>
      <c r="C63" s="3"/>
    </row>
    <row r="64" spans="1:10" ht="15.75" x14ac:dyDescent="0.5">
      <c r="A64" s="140" t="s">
        <v>395</v>
      </c>
      <c r="B64" s="292">
        <v>1800</v>
      </c>
      <c r="C64" s="3"/>
    </row>
    <row r="65" spans="1:10" ht="15.75" x14ac:dyDescent="0.5">
      <c r="A65" s="140" t="s">
        <v>299</v>
      </c>
      <c r="B65" s="287" t="s">
        <v>300</v>
      </c>
      <c r="C65" s="3"/>
    </row>
    <row r="66" spans="1:10" ht="15.75" x14ac:dyDescent="0.5">
      <c r="A66" s="140" t="s">
        <v>301</v>
      </c>
      <c r="B66" s="287">
        <v>800</v>
      </c>
      <c r="C66" s="3"/>
    </row>
    <row r="67" spans="1:10" ht="15.75" x14ac:dyDescent="0.5">
      <c r="A67" s="140" t="s">
        <v>396</v>
      </c>
      <c r="B67" s="287"/>
      <c r="C67" s="3"/>
    </row>
    <row r="68" spans="1:10" ht="15.75" x14ac:dyDescent="0.5">
      <c r="A68" s="140" t="s">
        <v>302</v>
      </c>
      <c r="B68" s="287">
        <v>2000</v>
      </c>
      <c r="C68" s="3"/>
    </row>
    <row r="69" spans="1:10" ht="15.75" x14ac:dyDescent="0.5">
      <c r="A69" s="233" t="s">
        <v>303</v>
      </c>
      <c r="B69" s="287">
        <v>850</v>
      </c>
      <c r="C69" s="3"/>
    </row>
    <row r="70" spans="1:10" ht="15.75" x14ac:dyDescent="0.5">
      <c r="A70" s="233" t="s">
        <v>304</v>
      </c>
      <c r="B70" s="287">
        <v>1350</v>
      </c>
      <c r="C70" s="3"/>
    </row>
    <row r="71" spans="1:10" ht="15.75" x14ac:dyDescent="0.5">
      <c r="A71" s="233" t="s">
        <v>305</v>
      </c>
      <c r="B71" s="287">
        <v>265</v>
      </c>
      <c r="C71" s="3"/>
    </row>
    <row r="72" spans="1:10" ht="15.75" x14ac:dyDescent="0.5">
      <c r="A72" s="233" t="s">
        <v>306</v>
      </c>
      <c r="B72" s="287">
        <v>8100</v>
      </c>
      <c r="C72" s="3"/>
    </row>
    <row r="73" spans="1:10" ht="15.75" x14ac:dyDescent="0.5">
      <c r="A73" s="233" t="s">
        <v>307</v>
      </c>
      <c r="B73" s="287">
        <v>40</v>
      </c>
      <c r="C73" s="3"/>
    </row>
    <row r="74" spans="1:10" ht="15.75" x14ac:dyDescent="0.5">
      <c r="A74" s="233" t="s">
        <v>397</v>
      </c>
      <c r="B74" s="291">
        <v>250</v>
      </c>
      <c r="C74" s="3"/>
    </row>
    <row r="75" spans="1:10" ht="15.75" x14ac:dyDescent="0.5">
      <c r="A75" s="309" t="s">
        <v>398</v>
      </c>
      <c r="B75" s="312">
        <v>550</v>
      </c>
      <c r="C75" s="3"/>
      <c r="D75" s="53"/>
      <c r="E75" s="54"/>
      <c r="F75" s="53"/>
      <c r="G75" s="328"/>
      <c r="H75" s="125"/>
      <c r="I75" s="74"/>
    </row>
    <row r="76" spans="1:10" ht="15.75" x14ac:dyDescent="0.5">
      <c r="A76" s="233" t="s">
        <v>310</v>
      </c>
      <c r="B76" s="291">
        <v>95</v>
      </c>
      <c r="C76" s="3"/>
    </row>
    <row r="77" spans="1:10" ht="15.75" x14ac:dyDescent="0.45">
      <c r="A77" s="234" t="s">
        <v>399</v>
      </c>
      <c r="B77" s="287"/>
      <c r="C77" s="3"/>
    </row>
    <row r="78" spans="1:10" ht="15.75" x14ac:dyDescent="0.5">
      <c r="A78" s="233" t="s">
        <v>311</v>
      </c>
      <c r="B78" s="287">
        <v>195</v>
      </c>
      <c r="C78" s="3"/>
      <c r="J78" s="74"/>
    </row>
    <row r="79" spans="1:10" ht="15.75" x14ac:dyDescent="0.5">
      <c r="A79" s="233" t="s">
        <v>400</v>
      </c>
      <c r="B79" s="291">
        <v>125</v>
      </c>
      <c r="C79" s="3"/>
      <c r="F79" s="236"/>
      <c r="G79" s="329"/>
      <c r="H79" s="114"/>
      <c r="I79" s="124"/>
    </row>
    <row r="80" spans="1:10" ht="15.75" x14ac:dyDescent="0.45">
      <c r="A80" s="234" t="s">
        <v>401</v>
      </c>
      <c r="B80" s="287"/>
      <c r="C80" s="3"/>
    </row>
    <row r="81" spans="1:5" ht="15.75" x14ac:dyDescent="0.5">
      <c r="A81" s="140" t="s">
        <v>314</v>
      </c>
      <c r="B81" s="287">
        <v>95</v>
      </c>
      <c r="C81" s="3"/>
    </row>
    <row r="82" spans="1:5" x14ac:dyDescent="0.45">
      <c r="A82" s="91" t="s">
        <v>402</v>
      </c>
      <c r="B82" s="311">
        <v>95</v>
      </c>
      <c r="C82" s="299"/>
    </row>
    <row r="83" spans="1:5" ht="15.75" x14ac:dyDescent="0.5">
      <c r="A83" s="140" t="s">
        <v>403</v>
      </c>
      <c r="B83" s="287">
        <v>95</v>
      </c>
      <c r="C83" s="3"/>
    </row>
    <row r="84" spans="1:5" ht="15.75" x14ac:dyDescent="0.5">
      <c r="A84" s="140" t="s">
        <v>318</v>
      </c>
      <c r="B84" s="287">
        <v>175</v>
      </c>
      <c r="C84" s="3"/>
    </row>
    <row r="85" spans="1:5" ht="15.75" x14ac:dyDescent="0.5">
      <c r="A85" s="140" t="s">
        <v>319</v>
      </c>
      <c r="B85" s="287">
        <v>495</v>
      </c>
      <c r="C85" s="303">
        <v>44774</v>
      </c>
    </row>
    <row r="86" spans="1:5" ht="15.75" x14ac:dyDescent="0.5">
      <c r="A86" s="140" t="s">
        <v>321</v>
      </c>
      <c r="B86" s="287"/>
      <c r="C86" s="3"/>
    </row>
    <row r="87" spans="1:5" ht="15.75" x14ac:dyDescent="0.5">
      <c r="A87" s="304" t="s">
        <v>322</v>
      </c>
      <c r="B87" s="330" t="s">
        <v>323</v>
      </c>
      <c r="C87" s="3"/>
    </row>
    <row r="88" spans="1:5" ht="15.75" x14ac:dyDescent="0.5">
      <c r="A88" s="304" t="s">
        <v>404</v>
      </c>
      <c r="B88" s="330">
        <v>250</v>
      </c>
      <c r="C88" s="303">
        <v>44805</v>
      </c>
    </row>
    <row r="89" spans="1:5" ht="15.75" x14ac:dyDescent="0.5">
      <c r="A89" s="317" t="s">
        <v>405</v>
      </c>
      <c r="B89" s="330"/>
      <c r="C89" s="3"/>
    </row>
    <row r="90" spans="1:5" ht="15.75" x14ac:dyDescent="0.5">
      <c r="A90" s="140" t="s">
        <v>325</v>
      </c>
      <c r="B90" s="287">
        <v>38</v>
      </c>
      <c r="C90" s="303">
        <v>44743</v>
      </c>
    </row>
    <row r="91" spans="1:5" ht="15.75" x14ac:dyDescent="0.5">
      <c r="A91" s="253" t="s">
        <v>326</v>
      </c>
      <c r="B91" s="287">
        <v>310</v>
      </c>
      <c r="C91" s="3"/>
    </row>
    <row r="92" spans="1:5" ht="15.75" x14ac:dyDescent="0.5">
      <c r="A92" s="140" t="s">
        <v>327</v>
      </c>
      <c r="B92" s="287">
        <v>170</v>
      </c>
      <c r="C92" s="3"/>
    </row>
    <row r="93" spans="1:5" ht="15.75" x14ac:dyDescent="0.5">
      <c r="A93" s="140" t="s">
        <v>328</v>
      </c>
      <c r="B93" s="287">
        <v>290</v>
      </c>
      <c r="C93" s="3"/>
    </row>
    <row r="94" spans="1:5" ht="15.75" x14ac:dyDescent="0.5">
      <c r="A94" s="140" t="s">
        <v>330</v>
      </c>
      <c r="B94" s="287">
        <v>95</v>
      </c>
      <c r="C94" s="3"/>
    </row>
    <row r="95" spans="1:5" x14ac:dyDescent="0.45">
      <c r="A95" s="3" t="s">
        <v>331</v>
      </c>
      <c r="B95" s="6">
        <v>340</v>
      </c>
      <c r="C95" s="301">
        <v>44803</v>
      </c>
    </row>
    <row r="96" spans="1:5" ht="15.75" x14ac:dyDescent="0.5">
      <c r="A96" s="233" t="s">
        <v>332</v>
      </c>
      <c r="B96" s="291">
        <v>170</v>
      </c>
      <c r="C96" s="3"/>
      <c r="E96" s="165"/>
    </row>
    <row r="97" spans="1:7" ht="15.75" x14ac:dyDescent="0.5">
      <c r="A97" s="308" t="s">
        <v>406</v>
      </c>
      <c r="B97" s="310"/>
      <c r="C97" s="3"/>
    </row>
    <row r="98" spans="1:7" ht="15.75" x14ac:dyDescent="0.5">
      <c r="A98" s="140" t="s">
        <v>334</v>
      </c>
      <c r="B98" s="287">
        <v>2100</v>
      </c>
      <c r="C98" s="3"/>
      <c r="E98" s="289"/>
      <c r="F98" s="32"/>
      <c r="G98" s="114"/>
    </row>
    <row r="99" spans="1:7" ht="15.75" x14ac:dyDescent="0.5">
      <c r="A99" s="140" t="s">
        <v>335</v>
      </c>
      <c r="B99" s="297">
        <v>100</v>
      </c>
      <c r="C99" s="3"/>
    </row>
    <row r="100" spans="1:7" ht="15.75" x14ac:dyDescent="0.5">
      <c r="A100" s="140" t="s">
        <v>336</v>
      </c>
      <c r="B100" s="297">
        <v>450</v>
      </c>
      <c r="C100" s="3"/>
    </row>
    <row r="101" spans="1:7" x14ac:dyDescent="0.45">
      <c r="A101" s="286" t="s">
        <v>157</v>
      </c>
      <c r="B101" s="287">
        <v>38</v>
      </c>
      <c r="C101" s="301">
        <v>44803</v>
      </c>
    </row>
    <row r="102" spans="1:7" x14ac:dyDescent="0.45">
      <c r="A102" s="3" t="s">
        <v>407</v>
      </c>
      <c r="B102" s="6">
        <v>190</v>
      </c>
      <c r="C102" s="85"/>
      <c r="D102" s="9"/>
      <c r="E102" s="9"/>
      <c r="F102" s="9"/>
      <c r="G102" s="288"/>
    </row>
    <row r="103" spans="1:7" x14ac:dyDescent="0.45">
      <c r="A103" s="3" t="s">
        <v>408</v>
      </c>
      <c r="B103" s="313">
        <v>205</v>
      </c>
      <c r="C103" s="3"/>
    </row>
    <row r="104" spans="1:7" x14ac:dyDescent="0.45">
      <c r="A104" s="3" t="s">
        <v>409</v>
      </c>
      <c r="B104" s="331">
        <v>325</v>
      </c>
      <c r="C104" s="3"/>
    </row>
  </sheetData>
  <mergeCells count="5">
    <mergeCell ref="E7:H7"/>
    <mergeCell ref="E8:H8"/>
    <mergeCell ref="E9:H9"/>
    <mergeCell ref="E10:H10"/>
    <mergeCell ref="E11:H11"/>
  </mergeCells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6FA01-F44E-4EDA-A15A-D54146F1442B}">
  <sheetPr codeName="Sheet21"/>
  <dimension ref="A1:X270"/>
  <sheetViews>
    <sheetView workbookViewId="0">
      <selection activeCell="R15" sqref="R15"/>
    </sheetView>
  </sheetViews>
  <sheetFormatPr defaultRowHeight="14.25" x14ac:dyDescent="0.45"/>
  <cols>
    <col min="1" max="1" width="41" style="23" customWidth="1"/>
    <col min="2" max="2" width="8.1328125" bestFit="1" customWidth="1"/>
    <col min="3" max="3" width="9" style="65"/>
  </cols>
  <sheetData>
    <row r="1" spans="1:24" x14ac:dyDescent="0.45">
      <c r="A1" s="71" t="s">
        <v>215</v>
      </c>
      <c r="B1" s="29" t="s">
        <v>553</v>
      </c>
    </row>
    <row r="2" spans="1:24" x14ac:dyDescent="0.45">
      <c r="A2" s="160" t="s">
        <v>554</v>
      </c>
      <c r="B2" s="161">
        <v>400</v>
      </c>
    </row>
    <row r="3" spans="1:24" x14ac:dyDescent="0.45">
      <c r="A3" s="160" t="s">
        <v>555</v>
      </c>
      <c r="B3" s="161">
        <v>390</v>
      </c>
      <c r="C3" s="65">
        <v>390</v>
      </c>
    </row>
    <row r="4" spans="1:24" ht="14.65" thickBot="1" x14ac:dyDescent="0.5">
      <c r="A4" s="162" t="s">
        <v>556</v>
      </c>
      <c r="B4" s="163">
        <v>380</v>
      </c>
    </row>
    <row r="5" spans="1:24" ht="14.65" thickBot="1" x14ac:dyDescent="0.5">
      <c r="A5" s="55" t="s">
        <v>557</v>
      </c>
      <c r="B5" s="65">
        <v>9</v>
      </c>
      <c r="C5" s="65">
        <v>9</v>
      </c>
    </row>
    <row r="6" spans="1:24" x14ac:dyDescent="0.45">
      <c r="A6" s="55" t="s">
        <v>558</v>
      </c>
      <c r="B6" s="65">
        <v>15.5</v>
      </c>
      <c r="C6" s="65">
        <v>15.5</v>
      </c>
      <c r="M6" s="574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509"/>
    </row>
    <row r="7" spans="1:24" x14ac:dyDescent="0.45">
      <c r="A7" s="55" t="s">
        <v>559</v>
      </c>
      <c r="B7" s="65">
        <v>1</v>
      </c>
      <c r="M7" s="237"/>
      <c r="N7" t="s">
        <v>560</v>
      </c>
      <c r="X7" s="83"/>
    </row>
    <row r="8" spans="1:24" x14ac:dyDescent="0.45">
      <c r="A8" s="55" t="s">
        <v>561</v>
      </c>
      <c r="B8" s="65">
        <v>10</v>
      </c>
      <c r="C8" s="65">
        <v>10</v>
      </c>
      <c r="M8" s="237"/>
      <c r="X8" s="83"/>
    </row>
    <row r="9" spans="1:24" x14ac:dyDescent="0.45">
      <c r="A9" s="55" t="s">
        <v>562</v>
      </c>
      <c r="B9" s="65">
        <v>2.5</v>
      </c>
      <c r="C9" s="65">
        <v>2.5</v>
      </c>
      <c r="M9" s="237"/>
      <c r="N9" t="s">
        <v>563</v>
      </c>
      <c r="X9" s="83"/>
    </row>
    <row r="10" spans="1:24" ht="15.4" x14ac:dyDescent="0.45">
      <c r="A10" s="55" t="s">
        <v>564</v>
      </c>
      <c r="B10" s="65">
        <v>1</v>
      </c>
      <c r="C10" s="322"/>
      <c r="G10" s="75" t="s">
        <v>565</v>
      </c>
      <c r="M10" s="237"/>
      <c r="X10" s="83"/>
    </row>
    <row r="11" spans="1:24" ht="15.4" x14ac:dyDescent="0.45">
      <c r="A11" s="68"/>
      <c r="B11" s="65"/>
      <c r="G11" s="75" t="s">
        <v>566</v>
      </c>
      <c r="M11" s="237"/>
      <c r="N11" t="s">
        <v>833</v>
      </c>
      <c r="X11" s="83"/>
    </row>
    <row r="12" spans="1:24" x14ac:dyDescent="0.45">
      <c r="A12" s="55" t="s">
        <v>567</v>
      </c>
      <c r="B12" s="65">
        <v>3</v>
      </c>
      <c r="C12" s="65">
        <v>3</v>
      </c>
      <c r="M12" s="237"/>
      <c r="N12" t="s">
        <v>834</v>
      </c>
      <c r="X12" s="83"/>
    </row>
    <row r="13" spans="1:24" x14ac:dyDescent="0.45">
      <c r="A13" s="55" t="s">
        <v>568</v>
      </c>
      <c r="B13" s="65">
        <v>4</v>
      </c>
      <c r="C13" s="65">
        <v>4</v>
      </c>
      <c r="M13" s="237"/>
      <c r="N13" t="s">
        <v>835</v>
      </c>
      <c r="X13" s="83"/>
    </row>
    <row r="14" spans="1:24" x14ac:dyDescent="0.45">
      <c r="A14" s="55" t="s">
        <v>569</v>
      </c>
      <c r="B14" s="323"/>
      <c r="M14" s="237"/>
      <c r="N14" t="s">
        <v>836</v>
      </c>
      <c r="X14" s="83"/>
    </row>
    <row r="15" spans="1:24" x14ac:dyDescent="0.45">
      <c r="A15" s="55" t="s">
        <v>570</v>
      </c>
      <c r="B15" s="65">
        <v>1.2</v>
      </c>
      <c r="C15" s="65">
        <v>1.2</v>
      </c>
      <c r="F15">
        <v>2030</v>
      </c>
      <c r="G15" t="s">
        <v>571</v>
      </c>
      <c r="H15">
        <v>12.5</v>
      </c>
      <c r="K15" s="256">
        <v>10.5</v>
      </c>
      <c r="M15" s="237"/>
      <c r="N15" t="s">
        <v>837</v>
      </c>
      <c r="X15" s="83"/>
    </row>
    <row r="16" spans="1:24" x14ac:dyDescent="0.45">
      <c r="A16" s="55" t="s">
        <v>572</v>
      </c>
      <c r="B16" s="65">
        <v>3.1</v>
      </c>
      <c r="F16" s="51">
        <v>2030</v>
      </c>
      <c r="G16" t="s">
        <v>573</v>
      </c>
      <c r="H16">
        <v>15.6</v>
      </c>
      <c r="I16" t="s">
        <v>574</v>
      </c>
      <c r="J16">
        <v>21.5</v>
      </c>
      <c r="K16" s="256">
        <v>23</v>
      </c>
      <c r="M16" s="237"/>
      <c r="N16" t="s">
        <v>838</v>
      </c>
      <c r="X16" s="83"/>
    </row>
    <row r="17" spans="1:24" x14ac:dyDescent="0.45">
      <c r="A17" s="55" t="s">
        <v>575</v>
      </c>
      <c r="B17" s="65">
        <v>9</v>
      </c>
      <c r="C17" s="65">
        <v>9</v>
      </c>
      <c r="G17" t="s">
        <v>576</v>
      </c>
      <c r="I17" t="s">
        <v>577</v>
      </c>
      <c r="J17">
        <f>SUM(J16-H15)</f>
        <v>9</v>
      </c>
      <c r="K17" s="256">
        <v>27</v>
      </c>
      <c r="M17" s="237"/>
      <c r="X17" s="83"/>
    </row>
    <row r="18" spans="1:24" x14ac:dyDescent="0.45">
      <c r="A18" s="68"/>
      <c r="B18" s="65"/>
      <c r="K18" s="256"/>
      <c r="M18" s="237"/>
      <c r="X18" s="83"/>
    </row>
    <row r="19" spans="1:24" x14ac:dyDescent="0.45">
      <c r="A19" s="55" t="s">
        <v>578</v>
      </c>
      <c r="B19" s="65">
        <v>11.6</v>
      </c>
      <c r="C19" s="65">
        <v>11.6</v>
      </c>
      <c r="K19" s="256"/>
      <c r="M19" s="237"/>
      <c r="X19" s="83"/>
    </row>
    <row r="20" spans="1:24" x14ac:dyDescent="0.45">
      <c r="A20" s="314" t="s">
        <v>579</v>
      </c>
      <c r="B20" s="65">
        <v>4.0999999999999996</v>
      </c>
      <c r="C20" s="65">
        <v>4.0999999999999996</v>
      </c>
      <c r="G20" t="s">
        <v>580</v>
      </c>
      <c r="K20" s="256"/>
      <c r="M20" s="237"/>
      <c r="X20" s="83"/>
    </row>
    <row r="21" spans="1:24" x14ac:dyDescent="0.45">
      <c r="A21" s="314" t="s">
        <v>581</v>
      </c>
      <c r="B21" s="65"/>
      <c r="G21" s="321" t="s">
        <v>582</v>
      </c>
      <c r="H21" s="321">
        <v>1875</v>
      </c>
      <c r="I21" s="321">
        <v>1950</v>
      </c>
      <c r="J21" s="321">
        <v>2030</v>
      </c>
      <c r="K21" s="256"/>
      <c r="M21" s="237"/>
      <c r="X21" s="83"/>
    </row>
    <row r="22" spans="1:24" x14ac:dyDescent="0.45">
      <c r="A22" s="55" t="s">
        <v>583</v>
      </c>
      <c r="B22" s="65">
        <v>0.5</v>
      </c>
      <c r="C22" s="65">
        <v>0.5</v>
      </c>
      <c r="G22" s="321" t="s">
        <v>571</v>
      </c>
      <c r="H22" s="321"/>
      <c r="I22" s="321">
        <v>12</v>
      </c>
      <c r="J22" s="321">
        <v>12.5</v>
      </c>
      <c r="K22" s="256"/>
      <c r="M22" s="237"/>
      <c r="X22" s="83"/>
    </row>
    <row r="23" spans="1:24" x14ac:dyDescent="0.45">
      <c r="A23" s="55" t="s">
        <v>584</v>
      </c>
      <c r="B23" s="65">
        <v>5.5</v>
      </c>
      <c r="G23" s="321" t="s">
        <v>573</v>
      </c>
      <c r="H23" s="321"/>
      <c r="I23" s="321">
        <v>22</v>
      </c>
      <c r="J23" s="321">
        <v>15.6</v>
      </c>
      <c r="K23" s="256">
        <v>22.5</v>
      </c>
      <c r="M23" s="237"/>
      <c r="X23" s="83"/>
    </row>
    <row r="24" spans="1:24" x14ac:dyDescent="0.45">
      <c r="A24" s="55" t="s">
        <v>585</v>
      </c>
      <c r="B24" s="65">
        <v>9</v>
      </c>
      <c r="G24" s="321" t="s">
        <v>586</v>
      </c>
      <c r="H24" s="321"/>
      <c r="I24" s="321">
        <v>26</v>
      </c>
      <c r="J24" s="321"/>
      <c r="K24" s="256"/>
      <c r="M24" s="237"/>
      <c r="X24" s="83"/>
    </row>
    <row r="25" spans="1:24" x14ac:dyDescent="0.45">
      <c r="A25" s="55" t="s">
        <v>587</v>
      </c>
      <c r="B25" s="65">
        <v>0.22</v>
      </c>
      <c r="C25" s="65">
        <v>0.22</v>
      </c>
      <c r="K25" s="256"/>
      <c r="M25" s="237"/>
      <c r="X25" s="83"/>
    </row>
    <row r="26" spans="1:24" x14ac:dyDescent="0.45">
      <c r="A26" s="55" t="s">
        <v>588</v>
      </c>
      <c r="B26" s="65">
        <v>0.11</v>
      </c>
      <c r="C26" s="65">
        <v>0.11</v>
      </c>
      <c r="G26" t="s">
        <v>571</v>
      </c>
      <c r="K26" s="256"/>
      <c r="M26" s="237"/>
      <c r="X26" s="83"/>
    </row>
    <row r="27" spans="1:24" x14ac:dyDescent="0.45">
      <c r="A27" s="55" t="s">
        <v>589</v>
      </c>
      <c r="B27" s="65">
        <v>1.5</v>
      </c>
      <c r="C27" s="65">
        <v>1.5</v>
      </c>
      <c r="G27" t="s">
        <v>573</v>
      </c>
      <c r="K27" s="256"/>
      <c r="M27" s="237"/>
      <c r="X27" s="83"/>
    </row>
    <row r="28" spans="1:24" ht="14.65" thickBot="1" x14ac:dyDescent="0.5">
      <c r="A28" s="55" t="s">
        <v>590</v>
      </c>
      <c r="B28" s="65">
        <v>0.6</v>
      </c>
      <c r="C28" s="65">
        <v>0.6</v>
      </c>
      <c r="G28" t="s">
        <v>586</v>
      </c>
      <c r="K28" s="256">
        <v>26</v>
      </c>
      <c r="M28" s="239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267"/>
    </row>
    <row r="29" spans="1:24" x14ac:dyDescent="0.45">
      <c r="A29" s="55" t="s">
        <v>591</v>
      </c>
      <c r="B29" s="65">
        <v>0.11</v>
      </c>
      <c r="C29" s="65">
        <v>0.11</v>
      </c>
    </row>
    <row r="30" spans="1:24" x14ac:dyDescent="0.45">
      <c r="A30" s="55" t="s">
        <v>592</v>
      </c>
      <c r="B30" s="65">
        <v>0.5</v>
      </c>
      <c r="C30" s="322"/>
    </row>
    <row r="31" spans="1:24" x14ac:dyDescent="0.45">
      <c r="A31" s="55" t="s">
        <v>593</v>
      </c>
      <c r="B31" s="65">
        <v>2</v>
      </c>
      <c r="C31" s="322"/>
      <c r="F31" t="s">
        <v>594</v>
      </c>
    </row>
    <row r="32" spans="1:24" x14ac:dyDescent="0.45">
      <c r="A32" s="55" t="s">
        <v>595</v>
      </c>
      <c r="B32" s="65">
        <v>3.5</v>
      </c>
    </row>
    <row r="33" spans="1:15" x14ac:dyDescent="0.45">
      <c r="A33" s="55" t="s">
        <v>596</v>
      </c>
      <c r="B33" s="65">
        <v>6.5</v>
      </c>
      <c r="C33" s="65">
        <v>10.5</v>
      </c>
      <c r="G33" t="s">
        <v>597</v>
      </c>
    </row>
    <row r="34" spans="1:15" x14ac:dyDescent="0.45">
      <c r="A34" s="23" t="s">
        <v>598</v>
      </c>
      <c r="B34" s="65">
        <v>-17</v>
      </c>
      <c r="G34" t="s">
        <v>598</v>
      </c>
    </row>
    <row r="35" spans="1:15" x14ac:dyDescent="0.45">
      <c r="A35" s="23" t="s">
        <v>599</v>
      </c>
      <c r="B35" s="323"/>
      <c r="C35" s="323"/>
      <c r="G35" t="s">
        <v>599</v>
      </c>
      <c r="M35" t="s">
        <v>600</v>
      </c>
      <c r="O35">
        <v>5.5</v>
      </c>
    </row>
    <row r="36" spans="1:15" x14ac:dyDescent="0.45">
      <c r="A36" s="69"/>
      <c r="B36" s="65"/>
      <c r="M36" t="s">
        <v>601</v>
      </c>
      <c r="O36">
        <v>1.5</v>
      </c>
    </row>
    <row r="37" spans="1:15" x14ac:dyDescent="0.45">
      <c r="A37" s="324" t="s">
        <v>602</v>
      </c>
      <c r="B37" s="65"/>
      <c r="F37" s="256" t="s">
        <v>603</v>
      </c>
      <c r="J37" t="s">
        <v>604</v>
      </c>
      <c r="M37" t="s">
        <v>605</v>
      </c>
      <c r="O37">
        <v>3.5</v>
      </c>
    </row>
    <row r="38" spans="1:15" x14ac:dyDescent="0.45">
      <c r="A38" s="55" t="s">
        <v>606</v>
      </c>
      <c r="B38" s="325"/>
      <c r="M38" t="s">
        <v>607</v>
      </c>
      <c r="O38">
        <v>0.5</v>
      </c>
    </row>
    <row r="39" spans="1:15" x14ac:dyDescent="0.45">
      <c r="A39" s="55" t="s">
        <v>608</v>
      </c>
      <c r="B39" s="65">
        <v>4.5</v>
      </c>
      <c r="C39" s="65">
        <v>4.5</v>
      </c>
      <c r="F39" t="s">
        <v>609</v>
      </c>
    </row>
    <row r="40" spans="1:15" x14ac:dyDescent="0.45">
      <c r="A40" s="55" t="s">
        <v>610</v>
      </c>
      <c r="B40" s="65">
        <v>3.6</v>
      </c>
      <c r="C40" s="65">
        <v>3.6</v>
      </c>
    </row>
    <row r="41" spans="1:15" x14ac:dyDescent="0.45">
      <c r="A41" s="55" t="s">
        <v>611</v>
      </c>
      <c r="B41" s="82">
        <v>0.89</v>
      </c>
      <c r="C41" s="65">
        <v>0.89</v>
      </c>
      <c r="H41" s="84" t="s">
        <v>612</v>
      </c>
      <c r="I41" s="84" t="s">
        <v>613</v>
      </c>
    </row>
    <row r="42" spans="1:15" x14ac:dyDescent="0.45">
      <c r="A42" s="55" t="s">
        <v>614</v>
      </c>
      <c r="B42" s="65">
        <v>4</v>
      </c>
      <c r="C42" s="65">
        <v>4</v>
      </c>
      <c r="H42" s="84" t="s">
        <v>615</v>
      </c>
    </row>
    <row r="43" spans="1:15" x14ac:dyDescent="0.45">
      <c r="A43" s="72"/>
      <c r="B43" s="65"/>
      <c r="H43" s="84" t="s">
        <v>616</v>
      </c>
    </row>
    <row r="44" spans="1:15" x14ac:dyDescent="0.45">
      <c r="A44" s="55" t="s">
        <v>617</v>
      </c>
      <c r="B44" s="65">
        <v>3.5</v>
      </c>
      <c r="C44" s="65">
        <v>3.5</v>
      </c>
    </row>
    <row r="45" spans="1:15" x14ac:dyDescent="0.45">
      <c r="A45" s="55" t="s">
        <v>618</v>
      </c>
      <c r="B45" s="65">
        <v>1.3</v>
      </c>
      <c r="C45" s="65">
        <v>1.3</v>
      </c>
      <c r="F45" t="s">
        <v>619</v>
      </c>
      <c r="I45" t="s">
        <v>620</v>
      </c>
    </row>
    <row r="46" spans="1:15" x14ac:dyDescent="0.45">
      <c r="A46" s="57" t="s">
        <v>621</v>
      </c>
      <c r="B46" s="65">
        <v>1</v>
      </c>
      <c r="C46" s="65">
        <v>1</v>
      </c>
      <c r="G46" t="s">
        <v>622</v>
      </c>
      <c r="I46" t="s">
        <v>623</v>
      </c>
    </row>
    <row r="47" spans="1:15" x14ac:dyDescent="0.45">
      <c r="A47" s="57" t="s">
        <v>624</v>
      </c>
      <c r="B47" s="65">
        <v>2.6</v>
      </c>
      <c r="C47" s="65">
        <v>5.2</v>
      </c>
    </row>
    <row r="48" spans="1:15" ht="15.75" x14ac:dyDescent="0.45">
      <c r="A48" s="57" t="s">
        <v>625</v>
      </c>
      <c r="B48" s="65">
        <v>0.48</v>
      </c>
      <c r="F48" s="280" t="s">
        <v>626</v>
      </c>
    </row>
    <row r="49" spans="1:6" ht="15.75" x14ac:dyDescent="0.45">
      <c r="A49" s="23" t="s">
        <v>627</v>
      </c>
      <c r="B49" s="325"/>
      <c r="F49" s="280" t="s">
        <v>628</v>
      </c>
    </row>
    <row r="50" spans="1:6" x14ac:dyDescent="0.45">
      <c r="B50" s="65"/>
    </row>
    <row r="51" spans="1:6" x14ac:dyDescent="0.45">
      <c r="A51" s="70" t="s">
        <v>629</v>
      </c>
      <c r="B51" s="65">
        <v>28</v>
      </c>
      <c r="C51" s="65">
        <f>SUM(B51)</f>
        <v>28</v>
      </c>
      <c r="E51" t="s">
        <v>629</v>
      </c>
    </row>
    <row r="52" spans="1:6" x14ac:dyDescent="0.45">
      <c r="A52" s="24" t="s">
        <v>630</v>
      </c>
      <c r="B52" s="65">
        <v>3</v>
      </c>
      <c r="C52" s="65">
        <f>SUM(B52)</f>
        <v>3</v>
      </c>
      <c r="E52" t="s">
        <v>631</v>
      </c>
    </row>
    <row r="55" spans="1:6" x14ac:dyDescent="0.45">
      <c r="C55" s="65">
        <f>SUM(C2:C54)</f>
        <v>528.43000000000006</v>
      </c>
      <c r="D55" s="63" t="s">
        <v>632</v>
      </c>
    </row>
    <row r="61" spans="1:6" x14ac:dyDescent="0.45">
      <c r="A61" s="25"/>
      <c r="B61" s="9"/>
      <c r="C61" s="66"/>
      <c r="D61" s="9"/>
      <c r="E61" s="9"/>
      <c r="F61" s="9"/>
    </row>
    <row r="62" spans="1:6" x14ac:dyDescent="0.45">
      <c r="A62" s="25"/>
      <c r="B62" s="9"/>
      <c r="C62" s="66"/>
      <c r="D62" s="9"/>
      <c r="E62" s="9"/>
      <c r="F62" s="9"/>
    </row>
    <row r="63" spans="1:6" x14ac:dyDescent="0.45">
      <c r="A63" s="25"/>
      <c r="B63" s="9"/>
      <c r="C63" s="66"/>
      <c r="D63" s="9"/>
      <c r="E63" s="9"/>
      <c r="F63" s="9"/>
    </row>
    <row r="64" spans="1:6" x14ac:dyDescent="0.45">
      <c r="A64" s="25"/>
      <c r="B64" s="9"/>
      <c r="C64" s="66"/>
      <c r="D64" s="9"/>
      <c r="E64" s="9"/>
      <c r="F64" s="9"/>
    </row>
    <row r="65" spans="1:6" x14ac:dyDescent="0.45">
      <c r="A65" s="25"/>
      <c r="B65" s="9"/>
      <c r="C65" s="66"/>
      <c r="D65" s="9"/>
      <c r="E65" s="9"/>
      <c r="F65" s="9"/>
    </row>
    <row r="66" spans="1:6" x14ac:dyDescent="0.45">
      <c r="A66" s="25"/>
      <c r="B66" s="9"/>
      <c r="C66" s="66"/>
      <c r="D66" s="9"/>
      <c r="E66" s="9"/>
      <c r="F66" s="9"/>
    </row>
    <row r="67" spans="1:6" x14ac:dyDescent="0.45">
      <c r="A67" s="25"/>
      <c r="B67" s="9"/>
      <c r="C67" s="66"/>
      <c r="D67" s="9"/>
      <c r="E67" s="9"/>
      <c r="F67" s="9"/>
    </row>
    <row r="68" spans="1:6" x14ac:dyDescent="0.45">
      <c r="A68" s="25"/>
      <c r="B68" s="9"/>
      <c r="C68" s="66"/>
      <c r="D68" s="9"/>
      <c r="E68" s="9"/>
      <c r="F68" s="9"/>
    </row>
    <row r="69" spans="1:6" x14ac:dyDescent="0.45">
      <c r="A69" s="25"/>
      <c r="B69" s="9"/>
      <c r="C69" s="66"/>
      <c r="D69" s="9"/>
      <c r="E69" s="9"/>
      <c r="F69" s="9"/>
    </row>
    <row r="70" spans="1:6" x14ac:dyDescent="0.45">
      <c r="A70" s="25"/>
      <c r="B70" s="9"/>
      <c r="C70" s="66"/>
      <c r="D70" s="9"/>
      <c r="E70" s="9"/>
      <c r="F70" s="9"/>
    </row>
    <row r="71" spans="1:6" x14ac:dyDescent="0.45">
      <c r="A71" s="25"/>
      <c r="B71" s="9"/>
      <c r="C71" s="66"/>
      <c r="D71" s="9"/>
      <c r="E71" s="9"/>
      <c r="F71" s="9"/>
    </row>
    <row r="72" spans="1:6" x14ac:dyDescent="0.45">
      <c r="A72" s="25"/>
      <c r="B72" s="9"/>
      <c r="C72" s="66"/>
      <c r="D72" s="9"/>
      <c r="E72" s="9"/>
      <c r="F72" s="9"/>
    </row>
    <row r="73" spans="1:6" x14ac:dyDescent="0.45">
      <c r="A73" s="25"/>
      <c r="B73" s="9"/>
      <c r="C73" s="66"/>
      <c r="D73" s="9"/>
      <c r="E73" s="9"/>
      <c r="F73" s="9"/>
    </row>
    <row r="74" spans="1:6" x14ac:dyDescent="0.45">
      <c r="A74" s="25"/>
      <c r="B74" s="9"/>
      <c r="C74" s="66"/>
      <c r="D74" s="9"/>
      <c r="E74" s="9"/>
      <c r="F74" s="9"/>
    </row>
    <row r="75" spans="1:6" x14ac:dyDescent="0.45">
      <c r="A75" s="25"/>
      <c r="B75" s="9"/>
      <c r="C75" s="66"/>
      <c r="D75" s="9"/>
      <c r="E75" s="9"/>
      <c r="F75" s="9"/>
    </row>
    <row r="76" spans="1:6" x14ac:dyDescent="0.45">
      <c r="A76" s="25"/>
      <c r="B76" s="9"/>
      <c r="C76" s="66"/>
      <c r="D76" s="9"/>
      <c r="E76" s="9"/>
      <c r="F76" s="9"/>
    </row>
    <row r="77" spans="1:6" x14ac:dyDescent="0.45">
      <c r="A77" s="25"/>
      <c r="B77" s="9"/>
      <c r="C77" s="66"/>
      <c r="D77" s="9"/>
      <c r="E77" s="9"/>
      <c r="F77" s="9"/>
    </row>
    <row r="78" spans="1:6" x14ac:dyDescent="0.45">
      <c r="A78" s="25"/>
      <c r="B78" s="9"/>
      <c r="C78" s="66"/>
      <c r="D78" s="9"/>
      <c r="E78" s="9"/>
      <c r="F78" s="9"/>
    </row>
    <row r="79" spans="1:6" x14ac:dyDescent="0.45">
      <c r="A79" s="25"/>
      <c r="B79" s="9"/>
      <c r="C79" s="66"/>
      <c r="D79" s="9"/>
      <c r="E79" s="9"/>
      <c r="F79" s="9"/>
    </row>
    <row r="80" spans="1:6" x14ac:dyDescent="0.45">
      <c r="A80" s="25"/>
      <c r="B80" s="9"/>
      <c r="C80" s="66"/>
      <c r="D80" s="9"/>
      <c r="E80" s="9"/>
      <c r="F80" s="9"/>
    </row>
    <row r="81" spans="1:6" x14ac:dyDescent="0.45">
      <c r="A81" s="25"/>
      <c r="B81" s="9"/>
      <c r="C81" s="66"/>
      <c r="D81" s="9"/>
      <c r="E81" s="9"/>
      <c r="F81" s="9"/>
    </row>
    <row r="82" spans="1:6" x14ac:dyDescent="0.45">
      <c r="A82" s="25"/>
      <c r="B82" s="9"/>
      <c r="C82" s="66"/>
      <c r="D82" s="9"/>
      <c r="E82" s="9"/>
      <c r="F82" s="9"/>
    </row>
    <row r="83" spans="1:6" x14ac:dyDescent="0.45">
      <c r="A83" s="25"/>
      <c r="B83" s="9"/>
      <c r="C83" s="66"/>
      <c r="D83" s="9"/>
      <c r="E83" s="9"/>
      <c r="F83" s="9"/>
    </row>
    <row r="84" spans="1:6" x14ac:dyDescent="0.45">
      <c r="A84" s="25"/>
      <c r="B84" s="9"/>
      <c r="C84" s="66"/>
      <c r="D84" s="9"/>
      <c r="E84" s="9"/>
      <c r="F84" s="9"/>
    </row>
    <row r="85" spans="1:6" x14ac:dyDescent="0.45">
      <c r="A85" s="25"/>
      <c r="B85" s="9"/>
      <c r="C85" s="66"/>
      <c r="D85" s="9"/>
      <c r="E85" s="9"/>
      <c r="F85" s="9"/>
    </row>
    <row r="86" spans="1:6" x14ac:dyDescent="0.45">
      <c r="A86" s="25"/>
      <c r="B86" s="9"/>
      <c r="C86" s="66"/>
      <c r="D86" s="9"/>
      <c r="E86" s="9"/>
      <c r="F86" s="9"/>
    </row>
    <row r="87" spans="1:6" x14ac:dyDescent="0.45">
      <c r="A87" s="25"/>
      <c r="B87" s="9"/>
      <c r="C87" s="66"/>
      <c r="D87" s="9"/>
      <c r="E87" s="9"/>
      <c r="F87" s="9"/>
    </row>
    <row r="88" spans="1:6" x14ac:dyDescent="0.45">
      <c r="A88" s="25"/>
      <c r="B88" s="9"/>
      <c r="C88" s="66"/>
      <c r="D88" s="9"/>
      <c r="E88" s="9"/>
      <c r="F88" s="9"/>
    </row>
    <row r="89" spans="1:6" x14ac:dyDescent="0.45">
      <c r="A89" s="25"/>
      <c r="B89" s="9"/>
      <c r="C89" s="66"/>
      <c r="D89" s="9"/>
      <c r="E89" s="9"/>
      <c r="F89" s="9"/>
    </row>
    <row r="90" spans="1:6" x14ac:dyDescent="0.45">
      <c r="A90" s="25"/>
      <c r="B90" s="9"/>
      <c r="C90" s="66"/>
      <c r="D90" s="9"/>
      <c r="E90" s="9"/>
      <c r="F90" s="9"/>
    </row>
    <row r="91" spans="1:6" x14ac:dyDescent="0.45">
      <c r="A91" s="25"/>
      <c r="B91" s="9"/>
      <c r="C91" s="66"/>
      <c r="D91" s="9"/>
      <c r="E91" s="9"/>
      <c r="F91" s="9"/>
    </row>
    <row r="92" spans="1:6" x14ac:dyDescent="0.45">
      <c r="A92" s="25"/>
      <c r="B92" s="9"/>
      <c r="C92" s="66"/>
      <c r="D92" s="9"/>
      <c r="E92" s="9"/>
      <c r="F92" s="9"/>
    </row>
    <row r="93" spans="1:6" x14ac:dyDescent="0.45">
      <c r="A93" s="25"/>
      <c r="B93" s="9"/>
      <c r="C93" s="66"/>
      <c r="D93" s="9"/>
      <c r="E93" s="9"/>
      <c r="F93" s="9"/>
    </row>
    <row r="94" spans="1:6" x14ac:dyDescent="0.45">
      <c r="A94" s="25"/>
      <c r="B94" s="9"/>
      <c r="C94" s="66"/>
      <c r="D94" s="9"/>
      <c r="E94" s="9"/>
      <c r="F94" s="9"/>
    </row>
    <row r="95" spans="1:6" x14ac:dyDescent="0.45">
      <c r="A95" s="25"/>
      <c r="B95" s="9"/>
      <c r="C95" s="66"/>
      <c r="D95" s="9"/>
      <c r="E95" s="9"/>
      <c r="F95" s="9"/>
    </row>
    <row r="96" spans="1:6" x14ac:dyDescent="0.45">
      <c r="A96" s="26"/>
      <c r="B96" s="7"/>
      <c r="C96" s="67"/>
      <c r="D96" s="7"/>
      <c r="E96" s="7"/>
      <c r="F96" s="7"/>
    </row>
    <row r="97" spans="1:6" x14ac:dyDescent="0.45">
      <c r="A97" s="26"/>
      <c r="B97" s="7"/>
      <c r="C97" s="67"/>
      <c r="D97" s="7"/>
      <c r="E97" s="7"/>
      <c r="F97" s="7"/>
    </row>
    <row r="98" spans="1:6" x14ac:dyDescent="0.45">
      <c r="A98" s="26"/>
      <c r="B98" s="7"/>
      <c r="C98" s="67"/>
      <c r="D98" s="7"/>
      <c r="E98" s="7"/>
      <c r="F98" s="7"/>
    </row>
    <row r="99" spans="1:6" x14ac:dyDescent="0.45">
      <c r="A99" s="26"/>
      <c r="B99" s="7"/>
      <c r="C99" s="67"/>
      <c r="D99" s="7"/>
      <c r="E99" s="7"/>
      <c r="F99" s="7"/>
    </row>
    <row r="100" spans="1:6" x14ac:dyDescent="0.45">
      <c r="A100" s="26"/>
      <c r="B100" s="7"/>
      <c r="C100" s="67"/>
      <c r="D100" s="7"/>
      <c r="E100" s="7"/>
      <c r="F100" s="7"/>
    </row>
    <row r="101" spans="1:6" x14ac:dyDescent="0.45">
      <c r="A101" s="26"/>
      <c r="B101" s="7"/>
      <c r="C101" s="67"/>
      <c r="D101" s="7"/>
      <c r="E101" s="7"/>
      <c r="F101" s="7"/>
    </row>
    <row r="102" spans="1:6" x14ac:dyDescent="0.45">
      <c r="A102" s="26"/>
      <c r="B102" s="7"/>
      <c r="C102" s="67"/>
      <c r="D102" s="7"/>
      <c r="E102" s="7"/>
      <c r="F102" s="7"/>
    </row>
    <row r="103" spans="1:6" x14ac:dyDescent="0.45">
      <c r="A103" s="26"/>
      <c r="B103" s="7"/>
      <c r="C103" s="67"/>
      <c r="D103" s="7"/>
      <c r="E103" s="7"/>
      <c r="F103" s="7"/>
    </row>
    <row r="104" spans="1:6" x14ac:dyDescent="0.45">
      <c r="A104" s="26"/>
      <c r="B104" s="7"/>
      <c r="C104" s="67"/>
      <c r="D104" s="7"/>
      <c r="E104" s="7"/>
      <c r="F104" s="7"/>
    </row>
    <row r="105" spans="1:6" x14ac:dyDescent="0.45">
      <c r="A105" s="26"/>
      <c r="B105" s="7"/>
      <c r="C105" s="67"/>
      <c r="D105" s="7"/>
      <c r="E105" s="7"/>
      <c r="F105" s="7"/>
    </row>
    <row r="106" spans="1:6" x14ac:dyDescent="0.45">
      <c r="A106" s="26"/>
      <c r="B106" s="7"/>
      <c r="C106" s="67"/>
      <c r="D106" s="7"/>
      <c r="E106" s="7"/>
      <c r="F106" s="7"/>
    </row>
    <row r="107" spans="1:6" x14ac:dyDescent="0.45">
      <c r="A107" s="26"/>
      <c r="B107" s="7"/>
      <c r="C107" s="67"/>
      <c r="D107" s="7"/>
      <c r="E107" s="7"/>
      <c r="F107" s="7"/>
    </row>
    <row r="108" spans="1:6" x14ac:dyDescent="0.45">
      <c r="A108" s="26"/>
      <c r="B108" s="7"/>
      <c r="C108" s="67"/>
      <c r="D108" s="7"/>
      <c r="E108" s="7"/>
      <c r="F108" s="7"/>
    </row>
    <row r="109" spans="1:6" x14ac:dyDescent="0.45">
      <c r="A109" s="26"/>
      <c r="B109" s="7"/>
      <c r="C109" s="67"/>
      <c r="D109" s="7"/>
      <c r="E109" s="7"/>
      <c r="F109" s="7"/>
    </row>
    <row r="110" spans="1:6" x14ac:dyDescent="0.45">
      <c r="A110" s="26"/>
      <c r="B110" s="7"/>
      <c r="C110" s="67"/>
      <c r="D110" s="7"/>
      <c r="E110" s="7"/>
      <c r="F110" s="7"/>
    </row>
    <row r="111" spans="1:6" x14ac:dyDescent="0.45">
      <c r="A111" s="26"/>
      <c r="B111" s="7"/>
      <c r="C111" s="67"/>
      <c r="D111" s="7"/>
      <c r="E111" s="7"/>
      <c r="F111" s="7"/>
    </row>
    <row r="112" spans="1:6" x14ac:dyDescent="0.45">
      <c r="A112" s="26"/>
      <c r="B112" s="7"/>
      <c r="C112" s="67"/>
      <c r="D112" s="7"/>
      <c r="E112" s="7"/>
      <c r="F112" s="7"/>
    </row>
    <row r="113" spans="1:6" x14ac:dyDescent="0.45">
      <c r="A113" s="26"/>
      <c r="B113" s="7"/>
      <c r="C113" s="67"/>
      <c r="D113" s="7"/>
      <c r="E113" s="7"/>
      <c r="F113" s="7"/>
    </row>
    <row r="114" spans="1:6" x14ac:dyDescent="0.45">
      <c r="A114" s="26"/>
      <c r="B114" s="7"/>
      <c r="C114" s="67"/>
      <c r="D114" s="7"/>
      <c r="E114" s="7"/>
      <c r="F114" s="7"/>
    </row>
    <row r="115" spans="1:6" x14ac:dyDescent="0.45">
      <c r="A115" s="26"/>
      <c r="B115" s="7"/>
      <c r="C115" s="67"/>
      <c r="D115" s="7"/>
      <c r="E115" s="7"/>
      <c r="F115" s="7"/>
    </row>
    <row r="116" spans="1:6" x14ac:dyDescent="0.45">
      <c r="A116" s="26"/>
      <c r="B116" s="7"/>
      <c r="C116" s="67"/>
      <c r="D116" s="7"/>
      <c r="E116" s="7"/>
      <c r="F116" s="7"/>
    </row>
    <row r="117" spans="1:6" x14ac:dyDescent="0.45">
      <c r="A117" s="26"/>
      <c r="B117" s="7"/>
      <c r="C117" s="67"/>
      <c r="D117" s="7"/>
      <c r="E117" s="7"/>
      <c r="F117" s="7"/>
    </row>
    <row r="118" spans="1:6" x14ac:dyDescent="0.45">
      <c r="A118" s="26"/>
      <c r="B118" s="7"/>
      <c r="C118" s="67"/>
      <c r="D118" s="7"/>
      <c r="E118" s="7"/>
      <c r="F118" s="7"/>
    </row>
    <row r="119" spans="1:6" x14ac:dyDescent="0.45">
      <c r="A119" s="26"/>
      <c r="B119" s="7"/>
      <c r="C119" s="67"/>
      <c r="D119" s="7"/>
      <c r="E119" s="7"/>
      <c r="F119" s="7"/>
    </row>
    <row r="120" spans="1:6" x14ac:dyDescent="0.45">
      <c r="A120" s="26"/>
      <c r="B120" s="7"/>
      <c r="C120" s="67"/>
      <c r="D120" s="7"/>
      <c r="E120" s="7"/>
      <c r="F120" s="7"/>
    </row>
    <row r="121" spans="1:6" x14ac:dyDescent="0.45">
      <c r="A121" s="26"/>
      <c r="B121" s="7"/>
      <c r="C121" s="67"/>
      <c r="D121" s="7"/>
      <c r="E121" s="7"/>
      <c r="F121" s="7"/>
    </row>
    <row r="122" spans="1:6" x14ac:dyDescent="0.45">
      <c r="A122" s="26"/>
      <c r="B122" s="7"/>
      <c r="C122" s="67"/>
      <c r="D122" s="7"/>
      <c r="E122" s="7"/>
      <c r="F122" s="7"/>
    </row>
    <row r="123" spans="1:6" x14ac:dyDescent="0.45">
      <c r="A123" s="26"/>
      <c r="B123" s="7"/>
      <c r="C123" s="67"/>
      <c r="D123" s="7"/>
      <c r="E123" s="7"/>
      <c r="F123" s="7"/>
    </row>
    <row r="124" spans="1:6" x14ac:dyDescent="0.45">
      <c r="A124" s="26"/>
      <c r="B124" s="7"/>
      <c r="C124" s="67"/>
      <c r="D124" s="7"/>
      <c r="E124" s="7"/>
      <c r="F124" s="7"/>
    </row>
    <row r="125" spans="1:6" x14ac:dyDescent="0.45">
      <c r="A125" s="26"/>
      <c r="B125" s="7"/>
      <c r="C125" s="67"/>
      <c r="D125" s="7"/>
      <c r="E125" s="7"/>
      <c r="F125" s="7"/>
    </row>
    <row r="126" spans="1:6" x14ac:dyDescent="0.45">
      <c r="A126" s="26"/>
      <c r="B126" s="7"/>
      <c r="C126" s="67"/>
      <c r="D126" s="7"/>
      <c r="E126" s="7"/>
      <c r="F126" s="7"/>
    </row>
    <row r="127" spans="1:6" x14ac:dyDescent="0.45">
      <c r="A127" s="26"/>
      <c r="B127" s="7"/>
      <c r="C127" s="67"/>
      <c r="D127" s="7"/>
      <c r="E127" s="7"/>
      <c r="F127" s="7"/>
    </row>
    <row r="128" spans="1:6" x14ac:dyDescent="0.45">
      <c r="A128" s="26"/>
      <c r="B128" s="7"/>
      <c r="C128" s="67"/>
      <c r="D128" s="7"/>
      <c r="E128" s="7"/>
      <c r="F128" s="7"/>
    </row>
    <row r="129" spans="1:6" x14ac:dyDescent="0.45">
      <c r="A129" s="26"/>
      <c r="B129" s="7"/>
      <c r="C129" s="67"/>
      <c r="D129" s="7"/>
      <c r="E129" s="7"/>
      <c r="F129" s="7"/>
    </row>
    <row r="130" spans="1:6" x14ac:dyDescent="0.45">
      <c r="A130" s="26"/>
      <c r="B130" s="7"/>
      <c r="C130" s="67"/>
      <c r="D130" s="7"/>
      <c r="E130" s="7"/>
      <c r="F130" s="7"/>
    </row>
    <row r="131" spans="1:6" x14ac:dyDescent="0.45">
      <c r="A131" s="26"/>
      <c r="B131" s="7"/>
      <c r="C131" s="67"/>
      <c r="D131" s="7"/>
      <c r="E131" s="7"/>
      <c r="F131" s="7"/>
    </row>
    <row r="132" spans="1:6" x14ac:dyDescent="0.45">
      <c r="A132" s="26"/>
      <c r="B132" s="7"/>
      <c r="C132" s="67"/>
      <c r="D132" s="7"/>
      <c r="E132" s="7"/>
      <c r="F132" s="7"/>
    </row>
    <row r="133" spans="1:6" x14ac:dyDescent="0.45">
      <c r="A133" s="26"/>
      <c r="B133" s="7"/>
      <c r="C133" s="67"/>
      <c r="D133" s="7"/>
      <c r="E133" s="7"/>
      <c r="F133" s="7"/>
    </row>
    <row r="134" spans="1:6" x14ac:dyDescent="0.45">
      <c r="A134" s="26"/>
      <c r="B134" s="7"/>
      <c r="C134" s="67"/>
      <c r="D134" s="7"/>
      <c r="E134" s="7"/>
      <c r="F134" s="7"/>
    </row>
    <row r="135" spans="1:6" x14ac:dyDescent="0.45">
      <c r="A135" s="26"/>
      <c r="B135" s="7"/>
      <c r="C135" s="67"/>
      <c r="D135" s="7"/>
      <c r="E135" s="7"/>
      <c r="F135" s="7"/>
    </row>
    <row r="136" spans="1:6" x14ac:dyDescent="0.45">
      <c r="A136" s="26"/>
      <c r="B136" s="7"/>
      <c r="C136" s="67"/>
      <c r="D136" s="7"/>
      <c r="E136" s="7"/>
      <c r="F136" s="7"/>
    </row>
    <row r="137" spans="1:6" x14ac:dyDescent="0.45">
      <c r="A137" s="26"/>
      <c r="B137" s="7"/>
      <c r="C137" s="67"/>
      <c r="D137" s="7"/>
      <c r="E137" s="7"/>
      <c r="F137" s="7"/>
    </row>
    <row r="138" spans="1:6" x14ac:dyDescent="0.45">
      <c r="A138" s="26"/>
      <c r="B138" s="7"/>
      <c r="C138" s="67"/>
      <c r="D138" s="7"/>
      <c r="E138" s="7"/>
      <c r="F138" s="7"/>
    </row>
    <row r="139" spans="1:6" x14ac:dyDescent="0.45">
      <c r="A139" s="26"/>
      <c r="B139" s="7"/>
      <c r="C139" s="67"/>
      <c r="D139" s="7"/>
      <c r="E139" s="7"/>
      <c r="F139" s="7"/>
    </row>
    <row r="140" spans="1:6" x14ac:dyDescent="0.45">
      <c r="A140" s="26"/>
      <c r="B140" s="7"/>
      <c r="C140" s="67"/>
      <c r="D140" s="7"/>
      <c r="E140" s="7"/>
      <c r="F140" s="7"/>
    </row>
    <row r="141" spans="1:6" x14ac:dyDescent="0.45">
      <c r="A141" s="26"/>
      <c r="B141" s="7"/>
      <c r="C141" s="67"/>
      <c r="D141" s="7"/>
      <c r="E141" s="7"/>
      <c r="F141" s="7"/>
    </row>
    <row r="142" spans="1:6" x14ac:dyDescent="0.45">
      <c r="A142" s="26"/>
      <c r="B142" s="7"/>
      <c r="C142" s="67"/>
      <c r="D142" s="7"/>
      <c r="E142" s="7"/>
      <c r="F142" s="7"/>
    </row>
    <row r="143" spans="1:6" x14ac:dyDescent="0.45">
      <c r="A143" s="26"/>
      <c r="B143" s="7"/>
      <c r="C143" s="67"/>
      <c r="D143" s="7"/>
      <c r="E143" s="7"/>
      <c r="F143" s="7"/>
    </row>
    <row r="144" spans="1:6" x14ac:dyDescent="0.45">
      <c r="A144" s="26"/>
      <c r="B144" s="7"/>
      <c r="C144" s="67"/>
      <c r="D144" s="7"/>
      <c r="E144" s="7"/>
      <c r="F144" s="7"/>
    </row>
    <row r="145" spans="1:6" x14ac:dyDescent="0.45">
      <c r="A145" s="26"/>
      <c r="B145" s="7"/>
      <c r="C145" s="67"/>
      <c r="D145" s="7"/>
      <c r="E145" s="7"/>
      <c r="F145" s="7"/>
    </row>
    <row r="146" spans="1:6" x14ac:dyDescent="0.45">
      <c r="A146" s="26"/>
      <c r="B146" s="7"/>
      <c r="C146" s="67"/>
      <c r="D146" s="7"/>
      <c r="E146" s="7"/>
      <c r="F146" s="7"/>
    </row>
    <row r="147" spans="1:6" x14ac:dyDescent="0.45">
      <c r="A147" s="26"/>
      <c r="B147" s="7"/>
      <c r="C147" s="67"/>
      <c r="D147" s="7"/>
      <c r="E147" s="7"/>
      <c r="F147" s="7"/>
    </row>
    <row r="148" spans="1:6" x14ac:dyDescent="0.45">
      <c r="A148" s="26"/>
      <c r="B148" s="7"/>
      <c r="C148" s="67"/>
      <c r="D148" s="7"/>
      <c r="E148" s="7"/>
      <c r="F148" s="7"/>
    </row>
    <row r="149" spans="1:6" x14ac:dyDescent="0.45">
      <c r="A149" s="26"/>
      <c r="B149" s="7"/>
      <c r="C149" s="67"/>
      <c r="D149" s="7"/>
      <c r="E149" s="7"/>
      <c r="F149" s="7"/>
    </row>
    <row r="150" spans="1:6" x14ac:dyDescent="0.45">
      <c r="A150" s="26"/>
      <c r="B150" s="7"/>
      <c r="C150" s="67"/>
      <c r="D150" s="7"/>
      <c r="E150" s="7"/>
      <c r="F150" s="7"/>
    </row>
    <row r="151" spans="1:6" x14ac:dyDescent="0.45">
      <c r="A151" s="26"/>
      <c r="B151" s="7"/>
      <c r="C151" s="67"/>
      <c r="D151" s="7"/>
      <c r="E151" s="7"/>
      <c r="F151" s="7"/>
    </row>
    <row r="152" spans="1:6" x14ac:dyDescent="0.45">
      <c r="A152" s="26"/>
      <c r="B152" s="7"/>
      <c r="C152" s="67"/>
      <c r="D152" s="7"/>
      <c r="E152" s="7"/>
      <c r="F152" s="7"/>
    </row>
    <row r="153" spans="1:6" x14ac:dyDescent="0.45">
      <c r="A153" s="26"/>
      <c r="B153" s="7"/>
      <c r="C153" s="67"/>
      <c r="D153" s="7"/>
      <c r="E153" s="7"/>
      <c r="F153" s="7"/>
    </row>
    <row r="154" spans="1:6" x14ac:dyDescent="0.45">
      <c r="A154" s="26"/>
      <c r="B154" s="7"/>
      <c r="C154" s="67"/>
      <c r="D154" s="7"/>
      <c r="E154" s="7"/>
      <c r="F154" s="7"/>
    </row>
    <row r="155" spans="1:6" x14ac:dyDescent="0.45">
      <c r="A155" s="26"/>
      <c r="B155" s="7"/>
      <c r="C155" s="67"/>
      <c r="D155" s="7"/>
      <c r="E155" s="7"/>
      <c r="F155" s="7"/>
    </row>
    <row r="156" spans="1:6" x14ac:dyDescent="0.45">
      <c r="A156" s="26"/>
      <c r="B156" s="7"/>
      <c r="C156" s="67"/>
      <c r="D156" s="7"/>
      <c r="E156" s="7"/>
      <c r="F156" s="7"/>
    </row>
    <row r="157" spans="1:6" x14ac:dyDescent="0.45">
      <c r="A157" s="26"/>
      <c r="B157" s="7"/>
      <c r="C157" s="67"/>
      <c r="D157" s="7"/>
      <c r="E157" s="7"/>
      <c r="F157" s="7"/>
    </row>
    <row r="158" spans="1:6" x14ac:dyDescent="0.45">
      <c r="A158" s="26"/>
      <c r="B158" s="7"/>
      <c r="C158" s="67"/>
      <c r="D158" s="7"/>
      <c r="E158" s="7"/>
      <c r="F158" s="7"/>
    </row>
    <row r="159" spans="1:6" x14ac:dyDescent="0.45">
      <c r="A159" s="26"/>
      <c r="B159" s="7"/>
      <c r="C159" s="67"/>
      <c r="D159" s="7"/>
      <c r="E159" s="7"/>
      <c r="F159" s="7"/>
    </row>
    <row r="160" spans="1:6" x14ac:dyDescent="0.45">
      <c r="A160" s="26"/>
      <c r="B160" s="7"/>
      <c r="C160" s="67"/>
      <c r="D160" s="7"/>
      <c r="E160" s="7"/>
      <c r="F160" s="7"/>
    </row>
    <row r="161" spans="1:6" x14ac:dyDescent="0.45">
      <c r="A161" s="26"/>
      <c r="B161" s="7"/>
      <c r="C161" s="67"/>
      <c r="D161" s="7"/>
      <c r="E161" s="7"/>
      <c r="F161" s="7"/>
    </row>
    <row r="162" spans="1:6" x14ac:dyDescent="0.45">
      <c r="A162" s="26"/>
      <c r="B162" s="7"/>
      <c r="C162" s="67"/>
      <c r="D162" s="7"/>
      <c r="E162" s="7"/>
      <c r="F162" s="7"/>
    </row>
    <row r="163" spans="1:6" x14ac:dyDescent="0.45">
      <c r="A163" s="26"/>
      <c r="B163" s="7"/>
      <c r="C163" s="67"/>
      <c r="D163" s="7"/>
      <c r="E163" s="7"/>
      <c r="F163" s="7"/>
    </row>
    <row r="164" spans="1:6" x14ac:dyDescent="0.45">
      <c r="A164" s="26"/>
      <c r="B164" s="7"/>
      <c r="C164" s="67"/>
      <c r="D164" s="7"/>
      <c r="E164" s="7"/>
      <c r="F164" s="7"/>
    </row>
    <row r="165" spans="1:6" x14ac:dyDescent="0.45">
      <c r="A165" s="26"/>
      <c r="B165" s="7"/>
      <c r="C165" s="67"/>
      <c r="D165" s="7"/>
      <c r="E165" s="7"/>
      <c r="F165" s="7"/>
    </row>
    <row r="166" spans="1:6" x14ac:dyDescent="0.45">
      <c r="A166" s="26"/>
      <c r="B166" s="7"/>
      <c r="C166" s="67"/>
      <c r="D166" s="7"/>
      <c r="E166" s="7"/>
      <c r="F166" s="7"/>
    </row>
    <row r="167" spans="1:6" x14ac:dyDescent="0.45">
      <c r="A167" s="26"/>
      <c r="B167" s="7"/>
      <c r="C167" s="67"/>
      <c r="D167" s="7"/>
      <c r="E167" s="7"/>
      <c r="F167" s="7"/>
    </row>
    <row r="168" spans="1:6" x14ac:dyDescent="0.45">
      <c r="A168" s="26"/>
      <c r="B168" s="7"/>
      <c r="C168" s="67"/>
      <c r="D168" s="7"/>
      <c r="E168" s="7"/>
      <c r="F168" s="7"/>
    </row>
    <row r="169" spans="1:6" x14ac:dyDescent="0.45">
      <c r="A169" s="26"/>
      <c r="B169" s="7"/>
      <c r="C169" s="67"/>
      <c r="D169" s="7"/>
      <c r="E169" s="7"/>
      <c r="F169" s="7"/>
    </row>
    <row r="170" spans="1:6" x14ac:dyDescent="0.45">
      <c r="A170" s="26"/>
      <c r="B170" s="7"/>
      <c r="C170" s="67"/>
      <c r="D170" s="7"/>
      <c r="E170" s="7"/>
      <c r="F170" s="7"/>
    </row>
    <row r="171" spans="1:6" x14ac:dyDescent="0.45">
      <c r="A171" s="26"/>
      <c r="B171" s="7"/>
      <c r="C171" s="67"/>
      <c r="D171" s="7"/>
      <c r="E171" s="7"/>
      <c r="F171" s="7"/>
    </row>
    <row r="172" spans="1:6" x14ac:dyDescent="0.45">
      <c r="A172" s="26"/>
      <c r="B172" s="7"/>
      <c r="C172" s="67"/>
      <c r="D172" s="7"/>
      <c r="E172" s="7"/>
      <c r="F172" s="7"/>
    </row>
    <row r="173" spans="1:6" x14ac:dyDescent="0.45">
      <c r="A173" s="26"/>
      <c r="B173" s="7"/>
      <c r="C173" s="67"/>
      <c r="D173" s="7"/>
      <c r="E173" s="7"/>
      <c r="F173" s="7"/>
    </row>
    <row r="174" spans="1:6" x14ac:dyDescent="0.45">
      <c r="A174" s="26"/>
      <c r="B174" s="7"/>
      <c r="C174" s="67"/>
      <c r="D174" s="7"/>
      <c r="E174" s="7"/>
      <c r="F174" s="7"/>
    </row>
    <row r="175" spans="1:6" x14ac:dyDescent="0.45">
      <c r="A175" s="26"/>
      <c r="B175" s="7"/>
      <c r="C175" s="67"/>
      <c r="D175" s="7"/>
      <c r="E175" s="7"/>
      <c r="F175" s="7"/>
    </row>
    <row r="176" spans="1:6" x14ac:dyDescent="0.45">
      <c r="A176" s="26"/>
      <c r="B176" s="7"/>
      <c r="C176" s="67"/>
      <c r="D176" s="7"/>
      <c r="E176" s="7"/>
      <c r="F176" s="7"/>
    </row>
    <row r="177" spans="1:6" x14ac:dyDescent="0.45">
      <c r="A177" s="26"/>
      <c r="B177" s="7"/>
      <c r="C177" s="67"/>
      <c r="D177" s="7"/>
      <c r="E177" s="7"/>
      <c r="F177" s="7"/>
    </row>
    <row r="178" spans="1:6" x14ac:dyDescent="0.45">
      <c r="A178" s="26"/>
      <c r="B178" s="7"/>
      <c r="C178" s="67"/>
      <c r="D178" s="7"/>
      <c r="E178" s="7"/>
      <c r="F178" s="7"/>
    </row>
    <row r="179" spans="1:6" x14ac:dyDescent="0.45">
      <c r="A179" s="26"/>
      <c r="B179" s="7"/>
      <c r="C179" s="67"/>
      <c r="D179" s="7"/>
      <c r="E179" s="7"/>
      <c r="F179" s="7"/>
    </row>
    <row r="180" spans="1:6" x14ac:dyDescent="0.45">
      <c r="A180" s="26"/>
      <c r="B180" s="7"/>
      <c r="C180" s="67"/>
      <c r="D180" s="7"/>
      <c r="E180" s="7"/>
      <c r="F180" s="7"/>
    </row>
    <row r="181" spans="1:6" x14ac:dyDescent="0.45">
      <c r="A181" s="26"/>
      <c r="B181" s="7"/>
      <c r="C181" s="67"/>
      <c r="D181" s="7"/>
      <c r="E181" s="7"/>
      <c r="F181" s="7"/>
    </row>
    <row r="182" spans="1:6" x14ac:dyDescent="0.45">
      <c r="A182" s="26"/>
      <c r="B182" s="7"/>
      <c r="C182" s="67"/>
      <c r="D182" s="7"/>
      <c r="E182" s="7"/>
      <c r="F182" s="7"/>
    </row>
    <row r="183" spans="1:6" x14ac:dyDescent="0.45">
      <c r="A183" s="26"/>
      <c r="B183" s="7"/>
      <c r="C183" s="67"/>
      <c r="D183" s="7"/>
      <c r="E183" s="7"/>
      <c r="F183" s="7"/>
    </row>
    <row r="184" spans="1:6" x14ac:dyDescent="0.45">
      <c r="A184" s="26"/>
      <c r="B184" s="7"/>
      <c r="C184" s="67"/>
      <c r="D184" s="7"/>
      <c r="E184" s="7"/>
      <c r="F184" s="7"/>
    </row>
    <row r="185" spans="1:6" x14ac:dyDescent="0.45">
      <c r="A185" s="26"/>
      <c r="B185" s="7"/>
      <c r="C185" s="67"/>
      <c r="D185" s="7"/>
      <c r="E185" s="7"/>
      <c r="F185" s="7"/>
    </row>
    <row r="186" spans="1:6" x14ac:dyDescent="0.45">
      <c r="A186" s="26"/>
      <c r="B186" s="7"/>
      <c r="C186" s="67"/>
      <c r="D186" s="7"/>
      <c r="E186" s="7"/>
      <c r="F186" s="7"/>
    </row>
    <row r="187" spans="1:6" x14ac:dyDescent="0.45">
      <c r="A187" s="26"/>
      <c r="B187" s="7"/>
      <c r="C187" s="67"/>
      <c r="D187" s="7"/>
      <c r="E187" s="7"/>
      <c r="F187" s="7"/>
    </row>
    <row r="188" spans="1:6" x14ac:dyDescent="0.45">
      <c r="A188" s="26"/>
      <c r="B188" s="7"/>
      <c r="C188" s="67"/>
      <c r="D188" s="7"/>
      <c r="E188" s="7"/>
      <c r="F188" s="7"/>
    </row>
    <row r="189" spans="1:6" x14ac:dyDescent="0.45">
      <c r="A189" s="26"/>
      <c r="B189" s="7"/>
      <c r="C189" s="67"/>
      <c r="D189" s="7"/>
      <c r="E189" s="7"/>
      <c r="F189" s="7"/>
    </row>
    <row r="190" spans="1:6" x14ac:dyDescent="0.45">
      <c r="A190" s="26"/>
      <c r="B190" s="7"/>
      <c r="C190" s="67"/>
      <c r="D190" s="7"/>
      <c r="E190" s="7"/>
      <c r="F190" s="7"/>
    </row>
    <row r="191" spans="1:6" x14ac:dyDescent="0.45">
      <c r="A191" s="26"/>
      <c r="B191" s="7"/>
      <c r="C191" s="67"/>
      <c r="D191" s="7"/>
      <c r="E191" s="7"/>
      <c r="F191" s="7"/>
    </row>
    <row r="192" spans="1:6" x14ac:dyDescent="0.45">
      <c r="A192" s="26"/>
      <c r="B192" s="7"/>
      <c r="C192" s="67"/>
      <c r="D192" s="7"/>
      <c r="E192" s="7"/>
      <c r="F192" s="7"/>
    </row>
    <row r="193" spans="1:6" x14ac:dyDescent="0.45">
      <c r="A193" s="26"/>
      <c r="B193" s="7"/>
      <c r="C193" s="67"/>
      <c r="D193" s="7"/>
      <c r="E193" s="7"/>
      <c r="F193" s="7"/>
    </row>
    <row r="194" spans="1:6" x14ac:dyDescent="0.45">
      <c r="A194" s="26"/>
      <c r="B194" s="7"/>
      <c r="C194" s="67"/>
      <c r="D194" s="7"/>
      <c r="E194" s="7"/>
      <c r="F194" s="7"/>
    </row>
    <row r="195" spans="1:6" x14ac:dyDescent="0.45">
      <c r="A195" s="26"/>
      <c r="B195" s="7"/>
      <c r="C195" s="67"/>
      <c r="D195" s="7"/>
      <c r="E195" s="7"/>
      <c r="F195" s="7"/>
    </row>
    <row r="196" spans="1:6" x14ac:dyDescent="0.45">
      <c r="A196" s="26"/>
      <c r="B196" s="7"/>
      <c r="C196" s="67"/>
      <c r="D196" s="7"/>
      <c r="E196" s="7"/>
      <c r="F196" s="7"/>
    </row>
    <row r="197" spans="1:6" x14ac:dyDescent="0.45">
      <c r="A197" s="26"/>
      <c r="B197" s="7"/>
      <c r="C197" s="67"/>
      <c r="D197" s="7"/>
      <c r="E197" s="7"/>
      <c r="F197" s="7"/>
    </row>
    <row r="198" spans="1:6" x14ac:dyDescent="0.45">
      <c r="A198" s="26"/>
      <c r="B198" s="7"/>
      <c r="C198" s="67"/>
      <c r="D198" s="7"/>
      <c r="E198" s="7"/>
      <c r="F198" s="7"/>
    </row>
    <row r="199" spans="1:6" x14ac:dyDescent="0.45">
      <c r="A199" s="26"/>
      <c r="B199" s="7"/>
      <c r="C199" s="67"/>
      <c r="D199" s="7"/>
      <c r="E199" s="7"/>
      <c r="F199" s="7"/>
    </row>
    <row r="200" spans="1:6" x14ac:dyDescent="0.45">
      <c r="A200" s="26"/>
      <c r="B200" s="7"/>
      <c r="C200" s="67"/>
      <c r="D200" s="7"/>
      <c r="E200" s="7"/>
      <c r="F200" s="7"/>
    </row>
    <row r="201" spans="1:6" x14ac:dyDescent="0.45">
      <c r="A201" s="26"/>
      <c r="B201" s="7"/>
      <c r="C201" s="67"/>
      <c r="D201" s="7"/>
      <c r="E201" s="7"/>
      <c r="F201" s="7"/>
    </row>
    <row r="202" spans="1:6" x14ac:dyDescent="0.45">
      <c r="A202" s="26"/>
      <c r="B202" s="7"/>
      <c r="C202" s="67"/>
      <c r="D202" s="7"/>
      <c r="E202" s="7"/>
      <c r="F202" s="7"/>
    </row>
    <row r="203" spans="1:6" x14ac:dyDescent="0.45">
      <c r="A203" s="26"/>
      <c r="B203" s="7"/>
      <c r="C203" s="67"/>
      <c r="D203" s="7"/>
      <c r="E203" s="7"/>
      <c r="F203" s="7"/>
    </row>
    <row r="204" spans="1:6" x14ac:dyDescent="0.45">
      <c r="A204" s="26"/>
      <c r="B204" s="7"/>
      <c r="C204" s="67"/>
      <c r="D204" s="7"/>
      <c r="E204" s="7"/>
      <c r="F204" s="7"/>
    </row>
    <row r="205" spans="1:6" x14ac:dyDescent="0.45">
      <c r="A205" s="26"/>
      <c r="B205" s="7"/>
      <c r="C205" s="67"/>
      <c r="D205" s="7"/>
      <c r="E205" s="7"/>
      <c r="F205" s="7"/>
    </row>
    <row r="206" spans="1:6" x14ac:dyDescent="0.45">
      <c r="A206" s="26"/>
      <c r="B206" s="7"/>
      <c r="C206" s="67"/>
      <c r="D206" s="7"/>
      <c r="E206" s="7"/>
      <c r="F206" s="7"/>
    </row>
    <row r="207" spans="1:6" x14ac:dyDescent="0.45">
      <c r="A207" s="26"/>
      <c r="B207" s="7"/>
      <c r="C207" s="67"/>
      <c r="D207" s="7"/>
      <c r="E207" s="7"/>
      <c r="F207" s="7"/>
    </row>
    <row r="208" spans="1:6" x14ac:dyDescent="0.45">
      <c r="A208" s="26"/>
      <c r="B208" s="7"/>
      <c r="C208" s="67"/>
      <c r="D208" s="7"/>
      <c r="E208" s="7"/>
      <c r="F208" s="7"/>
    </row>
    <row r="209" spans="1:6" x14ac:dyDescent="0.45">
      <c r="A209" s="26"/>
      <c r="B209" s="7"/>
      <c r="C209" s="67"/>
      <c r="D209" s="7"/>
      <c r="E209" s="7"/>
      <c r="F209" s="7"/>
    </row>
    <row r="210" spans="1:6" x14ac:dyDescent="0.45">
      <c r="A210" s="26"/>
      <c r="B210" s="7"/>
      <c r="C210" s="67"/>
      <c r="D210" s="7"/>
      <c r="E210" s="7"/>
      <c r="F210" s="7"/>
    </row>
    <row r="211" spans="1:6" x14ac:dyDescent="0.45">
      <c r="A211" s="26"/>
      <c r="B211" s="7"/>
      <c r="C211" s="67"/>
      <c r="D211" s="7"/>
      <c r="E211" s="7"/>
      <c r="F211" s="7"/>
    </row>
    <row r="212" spans="1:6" x14ac:dyDescent="0.45">
      <c r="A212" s="26"/>
      <c r="B212" s="7"/>
      <c r="C212" s="67"/>
      <c r="D212" s="7"/>
      <c r="E212" s="7"/>
      <c r="F212" s="7"/>
    </row>
    <row r="213" spans="1:6" x14ac:dyDescent="0.45">
      <c r="A213" s="26"/>
      <c r="B213" s="7"/>
      <c r="C213" s="67"/>
      <c r="D213" s="7"/>
      <c r="E213" s="7"/>
      <c r="F213" s="7"/>
    </row>
    <row r="214" spans="1:6" x14ac:dyDescent="0.45">
      <c r="A214" s="26"/>
      <c r="B214" s="7"/>
      <c r="C214" s="67"/>
      <c r="D214" s="7"/>
      <c r="E214" s="7"/>
      <c r="F214" s="7"/>
    </row>
    <row r="215" spans="1:6" x14ac:dyDescent="0.45">
      <c r="A215" s="26"/>
      <c r="B215" s="7"/>
      <c r="C215" s="67"/>
      <c r="D215" s="7"/>
      <c r="E215" s="7"/>
      <c r="F215" s="7"/>
    </row>
    <row r="216" spans="1:6" x14ac:dyDescent="0.45">
      <c r="A216" s="26"/>
      <c r="B216" s="7"/>
      <c r="C216" s="67"/>
      <c r="D216" s="7"/>
      <c r="E216" s="7"/>
      <c r="F216" s="7"/>
    </row>
    <row r="217" spans="1:6" x14ac:dyDescent="0.45">
      <c r="A217" s="26"/>
      <c r="B217" s="7"/>
      <c r="C217" s="67"/>
      <c r="D217" s="7"/>
      <c r="E217" s="7"/>
      <c r="F217" s="7"/>
    </row>
    <row r="218" spans="1:6" x14ac:dyDescent="0.45">
      <c r="A218" s="26"/>
      <c r="B218" s="7"/>
      <c r="C218" s="67"/>
      <c r="D218" s="7"/>
      <c r="E218" s="7"/>
      <c r="F218" s="7"/>
    </row>
    <row r="219" spans="1:6" x14ac:dyDescent="0.45">
      <c r="A219" s="26"/>
      <c r="B219" s="7"/>
      <c r="C219" s="67"/>
      <c r="D219" s="7"/>
      <c r="E219" s="7"/>
      <c r="F219" s="7"/>
    </row>
    <row r="220" spans="1:6" x14ac:dyDescent="0.45">
      <c r="A220" s="26"/>
      <c r="B220" s="7"/>
      <c r="C220" s="67"/>
      <c r="D220" s="7"/>
      <c r="E220" s="7"/>
      <c r="F220" s="7"/>
    </row>
    <row r="221" spans="1:6" x14ac:dyDescent="0.45">
      <c r="A221" s="26"/>
      <c r="B221" s="7"/>
      <c r="C221" s="67"/>
      <c r="D221" s="7"/>
      <c r="E221" s="7"/>
      <c r="F221" s="7"/>
    </row>
    <row r="222" spans="1:6" x14ac:dyDescent="0.45">
      <c r="A222" s="26"/>
      <c r="B222" s="7"/>
      <c r="C222" s="67"/>
      <c r="D222" s="7"/>
      <c r="E222" s="7"/>
      <c r="F222" s="7"/>
    </row>
    <row r="223" spans="1:6" x14ac:dyDescent="0.45">
      <c r="A223" s="26"/>
      <c r="B223" s="7"/>
      <c r="C223" s="67"/>
      <c r="D223" s="7"/>
      <c r="E223" s="7"/>
      <c r="F223" s="7"/>
    </row>
    <row r="224" spans="1:6" x14ac:dyDescent="0.45">
      <c r="A224" s="26"/>
      <c r="B224" s="7"/>
      <c r="C224" s="67"/>
      <c r="D224" s="7"/>
      <c r="E224" s="7"/>
      <c r="F224" s="7"/>
    </row>
    <row r="225" spans="1:6" x14ac:dyDescent="0.45">
      <c r="A225" s="26"/>
      <c r="B225" s="7"/>
      <c r="C225" s="67"/>
      <c r="D225" s="7"/>
      <c r="E225" s="7"/>
      <c r="F225" s="7"/>
    </row>
    <row r="226" spans="1:6" x14ac:dyDescent="0.45">
      <c r="A226" s="26"/>
      <c r="B226" s="7"/>
      <c r="C226" s="67"/>
      <c r="D226" s="7"/>
      <c r="E226" s="7"/>
      <c r="F226" s="7"/>
    </row>
    <row r="227" spans="1:6" x14ac:dyDescent="0.45">
      <c r="A227" s="26"/>
      <c r="B227" s="7"/>
      <c r="C227" s="67"/>
      <c r="D227" s="7"/>
      <c r="E227" s="7"/>
      <c r="F227" s="7"/>
    </row>
    <row r="228" spans="1:6" x14ac:dyDescent="0.45">
      <c r="A228" s="26"/>
      <c r="B228" s="7"/>
      <c r="C228" s="67"/>
      <c r="D228" s="7"/>
      <c r="E228" s="7"/>
      <c r="F228" s="7"/>
    </row>
    <row r="229" spans="1:6" x14ac:dyDescent="0.45">
      <c r="A229" s="26"/>
      <c r="B229" s="7"/>
      <c r="C229" s="67"/>
      <c r="D229" s="7"/>
      <c r="E229" s="7"/>
      <c r="F229" s="7"/>
    </row>
    <row r="230" spans="1:6" x14ac:dyDescent="0.45">
      <c r="A230" s="26"/>
      <c r="B230" s="7"/>
      <c r="C230" s="67"/>
      <c r="D230" s="7"/>
      <c r="E230" s="7"/>
      <c r="F230" s="7"/>
    </row>
    <row r="231" spans="1:6" x14ac:dyDescent="0.45">
      <c r="A231" s="26"/>
      <c r="B231" s="7"/>
      <c r="C231" s="67"/>
      <c r="D231" s="7"/>
      <c r="E231" s="7"/>
      <c r="F231" s="7"/>
    </row>
    <row r="232" spans="1:6" x14ac:dyDescent="0.45">
      <c r="A232" s="26"/>
      <c r="B232" s="7"/>
      <c r="C232" s="67"/>
      <c r="D232" s="7"/>
      <c r="E232" s="7"/>
      <c r="F232" s="7"/>
    </row>
    <row r="233" spans="1:6" x14ac:dyDescent="0.45">
      <c r="A233" s="26"/>
      <c r="B233" s="7"/>
      <c r="C233" s="67"/>
      <c r="D233" s="7"/>
      <c r="E233" s="7"/>
      <c r="F233" s="7"/>
    </row>
    <row r="234" spans="1:6" x14ac:dyDescent="0.45">
      <c r="A234" s="26"/>
      <c r="B234" s="7"/>
      <c r="C234" s="67"/>
      <c r="D234" s="7"/>
      <c r="E234" s="7"/>
      <c r="F234" s="7"/>
    </row>
    <row r="235" spans="1:6" x14ac:dyDescent="0.45">
      <c r="A235" s="26"/>
      <c r="B235" s="7"/>
      <c r="C235" s="67"/>
      <c r="D235" s="7"/>
      <c r="E235" s="7"/>
      <c r="F235" s="7"/>
    </row>
    <row r="236" spans="1:6" x14ac:dyDescent="0.45">
      <c r="A236" s="26"/>
      <c r="B236" s="7"/>
      <c r="C236" s="67"/>
      <c r="D236" s="7"/>
      <c r="E236" s="7"/>
      <c r="F236" s="7"/>
    </row>
    <row r="237" spans="1:6" x14ac:dyDescent="0.45">
      <c r="A237" s="26"/>
      <c r="B237" s="7"/>
      <c r="C237" s="67"/>
      <c r="D237" s="7"/>
      <c r="E237" s="7"/>
      <c r="F237" s="7"/>
    </row>
    <row r="238" spans="1:6" x14ac:dyDescent="0.45">
      <c r="A238" s="26"/>
      <c r="B238" s="7"/>
      <c r="C238" s="67"/>
      <c r="D238" s="7"/>
      <c r="E238" s="7"/>
      <c r="F238" s="7"/>
    </row>
    <row r="239" spans="1:6" x14ac:dyDescent="0.45">
      <c r="A239" s="26"/>
      <c r="B239" s="7"/>
      <c r="C239" s="67"/>
      <c r="D239" s="7"/>
      <c r="E239" s="7"/>
      <c r="F239" s="7"/>
    </row>
    <row r="240" spans="1:6" x14ac:dyDescent="0.45">
      <c r="A240" s="26"/>
      <c r="B240" s="7"/>
      <c r="C240" s="67"/>
      <c r="D240" s="7"/>
      <c r="E240" s="7"/>
      <c r="F240" s="7"/>
    </row>
    <row r="241" spans="1:6" x14ac:dyDescent="0.45">
      <c r="A241" s="26"/>
      <c r="B241" s="7"/>
      <c r="C241" s="67"/>
      <c r="D241" s="7"/>
      <c r="E241" s="7"/>
      <c r="F241" s="7"/>
    </row>
    <row r="242" spans="1:6" x14ac:dyDescent="0.45">
      <c r="A242" s="26"/>
      <c r="B242" s="7"/>
      <c r="C242" s="67"/>
      <c r="D242" s="7"/>
      <c r="E242" s="7"/>
      <c r="F242" s="7"/>
    </row>
    <row r="243" spans="1:6" x14ac:dyDescent="0.45">
      <c r="A243" s="26"/>
      <c r="B243" s="7"/>
      <c r="C243" s="67"/>
      <c r="D243" s="7"/>
      <c r="E243" s="7"/>
      <c r="F243" s="7"/>
    </row>
    <row r="244" spans="1:6" x14ac:dyDescent="0.45">
      <c r="A244" s="26"/>
      <c r="B244" s="7"/>
      <c r="C244" s="67"/>
      <c r="D244" s="7"/>
      <c r="E244" s="7"/>
      <c r="F244" s="7"/>
    </row>
    <row r="245" spans="1:6" x14ac:dyDescent="0.45">
      <c r="A245" s="26"/>
      <c r="B245" s="7"/>
      <c r="C245" s="67"/>
      <c r="D245" s="7"/>
      <c r="E245" s="7"/>
      <c r="F245" s="7"/>
    </row>
    <row r="246" spans="1:6" x14ac:dyDescent="0.45">
      <c r="A246" s="26"/>
      <c r="B246" s="7"/>
      <c r="C246" s="67"/>
      <c r="D246" s="7"/>
      <c r="E246" s="7"/>
      <c r="F246" s="7"/>
    </row>
    <row r="247" spans="1:6" x14ac:dyDescent="0.45">
      <c r="A247" s="26"/>
      <c r="B247" s="7"/>
      <c r="C247" s="67"/>
      <c r="D247" s="7"/>
      <c r="E247" s="7"/>
      <c r="F247" s="7"/>
    </row>
    <row r="248" spans="1:6" x14ac:dyDescent="0.45">
      <c r="A248" s="26"/>
      <c r="B248" s="7"/>
      <c r="C248" s="67"/>
      <c r="D248" s="7"/>
      <c r="E248" s="7"/>
      <c r="F248" s="7"/>
    </row>
    <row r="249" spans="1:6" x14ac:dyDescent="0.45">
      <c r="A249" s="26"/>
      <c r="B249" s="7"/>
      <c r="C249" s="67"/>
      <c r="D249" s="7"/>
      <c r="E249" s="7"/>
      <c r="F249" s="7"/>
    </row>
    <row r="250" spans="1:6" x14ac:dyDescent="0.45">
      <c r="A250" s="26"/>
      <c r="B250" s="7"/>
      <c r="C250" s="67"/>
      <c r="D250" s="7"/>
      <c r="E250" s="7"/>
      <c r="F250" s="7"/>
    </row>
    <row r="251" spans="1:6" x14ac:dyDescent="0.45">
      <c r="A251" s="26"/>
      <c r="B251" s="7"/>
      <c r="C251" s="67"/>
      <c r="D251" s="7"/>
      <c r="E251" s="7"/>
      <c r="F251" s="7"/>
    </row>
    <row r="252" spans="1:6" x14ac:dyDescent="0.45">
      <c r="A252" s="26"/>
      <c r="B252" s="7"/>
      <c r="C252" s="67"/>
      <c r="D252" s="7"/>
      <c r="E252" s="7"/>
      <c r="F252" s="7"/>
    </row>
    <row r="253" spans="1:6" x14ac:dyDescent="0.45">
      <c r="A253" s="26"/>
      <c r="B253" s="7"/>
      <c r="C253" s="67"/>
      <c r="D253" s="7"/>
      <c r="E253" s="7"/>
      <c r="F253" s="7"/>
    </row>
    <row r="254" spans="1:6" x14ac:dyDescent="0.45">
      <c r="A254" s="26"/>
      <c r="B254" s="7"/>
      <c r="C254" s="67"/>
      <c r="D254" s="7"/>
      <c r="E254" s="7"/>
      <c r="F254" s="7"/>
    </row>
    <row r="255" spans="1:6" x14ac:dyDescent="0.45">
      <c r="A255" s="26"/>
      <c r="B255" s="7"/>
      <c r="C255" s="67"/>
      <c r="D255" s="7"/>
      <c r="E255" s="7"/>
      <c r="F255" s="7"/>
    </row>
    <row r="256" spans="1:6" x14ac:dyDescent="0.45">
      <c r="A256" s="26"/>
      <c r="B256" s="7"/>
      <c r="C256" s="67"/>
      <c r="D256" s="7"/>
      <c r="E256" s="7"/>
      <c r="F256" s="7"/>
    </row>
    <row r="257" spans="1:6" x14ac:dyDescent="0.45">
      <c r="A257" s="26"/>
      <c r="B257" s="7"/>
      <c r="C257" s="67"/>
      <c r="D257" s="7"/>
      <c r="E257" s="7"/>
      <c r="F257" s="7"/>
    </row>
    <row r="258" spans="1:6" x14ac:dyDescent="0.45">
      <c r="A258" s="26"/>
      <c r="B258" s="7"/>
      <c r="C258" s="67"/>
      <c r="D258" s="7"/>
      <c r="E258" s="7"/>
      <c r="F258" s="7"/>
    </row>
    <row r="259" spans="1:6" x14ac:dyDescent="0.45">
      <c r="A259" s="26"/>
      <c r="B259" s="7"/>
      <c r="C259" s="67"/>
      <c r="D259" s="7"/>
      <c r="E259" s="7"/>
      <c r="F259" s="7"/>
    </row>
    <row r="260" spans="1:6" x14ac:dyDescent="0.45">
      <c r="A260" s="26"/>
      <c r="B260" s="7"/>
      <c r="C260" s="67"/>
      <c r="D260" s="7"/>
      <c r="E260" s="7"/>
      <c r="F260" s="7"/>
    </row>
    <row r="261" spans="1:6" x14ac:dyDescent="0.45">
      <c r="A261" s="26"/>
      <c r="B261" s="7"/>
      <c r="C261" s="67"/>
      <c r="D261" s="7"/>
      <c r="E261" s="7"/>
      <c r="F261" s="7"/>
    </row>
    <row r="262" spans="1:6" x14ac:dyDescent="0.45">
      <c r="A262" s="26"/>
      <c r="B262" s="7"/>
      <c r="C262" s="67"/>
      <c r="D262" s="7"/>
      <c r="E262" s="7"/>
      <c r="F262" s="7"/>
    </row>
    <row r="263" spans="1:6" x14ac:dyDescent="0.45">
      <c r="A263" s="26"/>
      <c r="B263" s="7"/>
      <c r="C263" s="67"/>
      <c r="D263" s="7"/>
      <c r="E263" s="7"/>
      <c r="F263" s="7"/>
    </row>
    <row r="264" spans="1:6" x14ac:dyDescent="0.45">
      <c r="A264" s="26"/>
      <c r="B264" s="7"/>
      <c r="C264" s="67"/>
      <c r="D264" s="7"/>
      <c r="E264" s="7"/>
      <c r="F264" s="7"/>
    </row>
    <row r="265" spans="1:6" x14ac:dyDescent="0.45">
      <c r="A265" s="26"/>
      <c r="B265" s="7"/>
      <c r="C265" s="67"/>
      <c r="D265" s="7"/>
      <c r="E265" s="7"/>
      <c r="F265" s="7"/>
    </row>
    <row r="266" spans="1:6" x14ac:dyDescent="0.45">
      <c r="A266" s="26"/>
      <c r="B266" s="7"/>
      <c r="C266" s="67"/>
      <c r="D266" s="7"/>
      <c r="E266" s="7"/>
      <c r="F266" s="7"/>
    </row>
    <row r="267" spans="1:6" x14ac:dyDescent="0.45">
      <c r="A267" s="26"/>
      <c r="B267" s="7"/>
      <c r="C267" s="67"/>
      <c r="D267" s="7"/>
      <c r="E267" s="7"/>
      <c r="F267" s="7"/>
    </row>
    <row r="268" spans="1:6" x14ac:dyDescent="0.45">
      <c r="A268" s="26"/>
      <c r="B268" s="7"/>
      <c r="C268" s="67"/>
      <c r="D268" s="7"/>
      <c r="E268" s="7"/>
      <c r="F268" s="7"/>
    </row>
    <row r="269" spans="1:6" x14ac:dyDescent="0.45">
      <c r="A269" s="26"/>
      <c r="B269" s="7"/>
      <c r="C269" s="67"/>
      <c r="D269" s="7"/>
      <c r="E269" s="7"/>
      <c r="F269" s="7"/>
    </row>
    <row r="270" spans="1:6" x14ac:dyDescent="0.45">
      <c r="B270" s="7"/>
      <c r="C270" s="67"/>
      <c r="D270" s="7"/>
      <c r="E270" s="7"/>
      <c r="F270" s="7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F06F2-2BAD-4AC0-BBFC-1DAC3CCBFA0F}">
  <sheetPr codeName="Sheet4">
    <pageSetUpPr fitToPage="1"/>
  </sheetPr>
  <dimension ref="A1:G76"/>
  <sheetViews>
    <sheetView zoomScaleNormal="100" workbookViewId="0">
      <selection activeCell="H13" sqref="H13"/>
    </sheetView>
  </sheetViews>
  <sheetFormatPr defaultColWidth="36.265625" defaultRowHeight="14.25" x14ac:dyDescent="0.45"/>
  <cols>
    <col min="1" max="1" width="13.86328125" customWidth="1"/>
    <col min="2" max="2" width="36.59765625" customWidth="1"/>
    <col min="3" max="3" width="7.265625" style="133" customWidth="1"/>
    <col min="4" max="4" width="6.86328125" customWidth="1"/>
    <col min="5" max="6" width="9.3984375" customWidth="1"/>
    <col min="7" max="7" width="8.3984375" customWidth="1"/>
  </cols>
  <sheetData>
    <row r="1" spans="1:7" ht="23.25" x14ac:dyDescent="0.7">
      <c r="B1" s="556"/>
      <c r="D1" s="557"/>
      <c r="E1" s="88"/>
      <c r="F1" s="84"/>
      <c r="G1" s="740"/>
    </row>
    <row r="2" spans="1:7" x14ac:dyDescent="0.45">
      <c r="A2" s="45" t="s">
        <v>634</v>
      </c>
      <c r="B2" s="45" t="s">
        <v>635</v>
      </c>
      <c r="C2" s="134" t="s">
        <v>242</v>
      </c>
      <c r="D2" s="45" t="s">
        <v>636</v>
      </c>
      <c r="E2" s="45" t="s">
        <v>637</v>
      </c>
      <c r="F2" s="45" t="s">
        <v>638</v>
      </c>
      <c r="G2" s="45" t="s">
        <v>639</v>
      </c>
    </row>
    <row r="3" spans="1:7" ht="13.7" customHeight="1" x14ac:dyDescent="0.45">
      <c r="A3" s="46" t="s">
        <v>640</v>
      </c>
      <c r="B3" s="47"/>
      <c r="C3" s="135"/>
      <c r="D3" s="47"/>
      <c r="E3" s="47"/>
      <c r="F3" s="47"/>
      <c r="G3" s="47"/>
    </row>
    <row r="4" spans="1:7" x14ac:dyDescent="0.45">
      <c r="A4" s="48"/>
      <c r="B4" s="49" t="s">
        <v>641</v>
      </c>
      <c r="C4" s="136">
        <v>2</v>
      </c>
      <c r="D4" s="49"/>
      <c r="E4" s="3"/>
      <c r="F4" s="3"/>
      <c r="G4" s="3"/>
    </row>
    <row r="5" spans="1:7" x14ac:dyDescent="0.45">
      <c r="A5" s="48"/>
      <c r="B5" s="49" t="s">
        <v>642</v>
      </c>
      <c r="C5" s="136">
        <v>2</v>
      </c>
      <c r="D5" s="49"/>
      <c r="E5" s="3"/>
      <c r="F5" s="3"/>
      <c r="G5" s="3"/>
    </row>
    <row r="6" spans="1:7" x14ac:dyDescent="0.45">
      <c r="A6" s="48"/>
      <c r="B6" s="49" t="s">
        <v>643</v>
      </c>
      <c r="C6" s="136">
        <v>2</v>
      </c>
      <c r="D6" s="49"/>
      <c r="E6" s="3"/>
      <c r="F6" s="3"/>
      <c r="G6" s="3"/>
    </row>
    <row r="7" spans="1:7" x14ac:dyDescent="0.45">
      <c r="A7" s="46" t="s">
        <v>459</v>
      </c>
      <c r="B7" s="47"/>
      <c r="C7" s="135"/>
      <c r="D7" s="47"/>
      <c r="E7" s="47"/>
      <c r="F7" s="47"/>
      <c r="G7" s="47"/>
    </row>
    <row r="8" spans="1:7" x14ac:dyDescent="0.45">
      <c r="A8" s="49"/>
      <c r="B8" s="49" t="s">
        <v>644</v>
      </c>
      <c r="C8" s="136">
        <v>2</v>
      </c>
      <c r="D8" s="49"/>
      <c r="E8" s="3"/>
      <c r="F8" s="3"/>
      <c r="G8" s="3"/>
    </row>
    <row r="9" spans="1:7" x14ac:dyDescent="0.45">
      <c r="A9" s="49"/>
      <c r="B9" s="93" t="s">
        <v>645</v>
      </c>
      <c r="C9" s="136">
        <v>1</v>
      </c>
      <c r="D9" s="49"/>
      <c r="E9" s="3"/>
      <c r="F9" s="3"/>
      <c r="G9" s="3"/>
    </row>
    <row r="10" spans="1:7" x14ac:dyDescent="0.45">
      <c r="A10" s="49"/>
      <c r="B10" s="93" t="s">
        <v>646</v>
      </c>
      <c r="C10" s="136">
        <v>1</v>
      </c>
      <c r="D10" s="49"/>
      <c r="E10" s="3"/>
      <c r="F10" s="3"/>
      <c r="G10" s="3"/>
    </row>
    <row r="11" spans="1:7" x14ac:dyDescent="0.45">
      <c r="A11" s="49"/>
      <c r="B11" s="93" t="s">
        <v>647</v>
      </c>
      <c r="C11" s="133">
        <v>1</v>
      </c>
      <c r="D11" s="49"/>
      <c r="E11" s="3"/>
      <c r="F11" s="3"/>
      <c r="G11" s="3"/>
    </row>
    <row r="12" spans="1:7" x14ac:dyDescent="0.45">
      <c r="A12" s="46" t="s">
        <v>648</v>
      </c>
      <c r="B12" s="47"/>
      <c r="C12" s="135"/>
      <c r="D12" s="47"/>
      <c r="E12" s="47"/>
      <c r="F12" s="47"/>
      <c r="G12" s="47"/>
    </row>
    <row r="13" spans="1:7" x14ac:dyDescent="0.45">
      <c r="A13" s="49"/>
      <c r="B13" s="93" t="s">
        <v>649</v>
      </c>
      <c r="C13" s="136">
        <v>1</v>
      </c>
      <c r="D13" s="49"/>
      <c r="E13" s="3"/>
      <c r="F13" s="3"/>
      <c r="G13" s="3"/>
    </row>
    <row r="14" spans="1:7" x14ac:dyDescent="0.45">
      <c r="A14" s="49"/>
      <c r="B14" s="93" t="s">
        <v>650</v>
      </c>
      <c r="C14" s="136">
        <v>1</v>
      </c>
      <c r="D14" s="49"/>
      <c r="E14" s="3"/>
      <c r="F14" s="3"/>
      <c r="G14" s="3"/>
    </row>
    <row r="15" spans="1:7" x14ac:dyDescent="0.45">
      <c r="A15" s="46" t="s">
        <v>487</v>
      </c>
      <c r="B15" s="47"/>
      <c r="C15" s="135"/>
      <c r="D15" s="47"/>
      <c r="E15" s="47"/>
      <c r="F15" s="47"/>
      <c r="G15" s="47"/>
    </row>
    <row r="16" spans="1:7" x14ac:dyDescent="0.45">
      <c r="A16" s="49"/>
      <c r="B16" s="49" t="s">
        <v>487</v>
      </c>
      <c r="C16" s="136">
        <v>1</v>
      </c>
      <c r="D16" s="49"/>
      <c r="E16" s="3"/>
      <c r="F16" s="3"/>
      <c r="G16" s="3"/>
    </row>
    <row r="17" spans="1:7" x14ac:dyDescent="0.45">
      <c r="A17" s="49"/>
      <c r="B17" s="49" t="s">
        <v>651</v>
      </c>
      <c r="C17" s="136">
        <v>1</v>
      </c>
      <c r="D17" s="49"/>
      <c r="E17" s="3"/>
      <c r="F17" s="3"/>
      <c r="G17" s="3"/>
    </row>
    <row r="18" spans="1:7" x14ac:dyDescent="0.45">
      <c r="A18" s="49"/>
      <c r="B18" s="49" t="s">
        <v>652</v>
      </c>
      <c r="C18" s="136">
        <v>1</v>
      </c>
      <c r="D18" s="49"/>
      <c r="E18" s="3"/>
      <c r="F18" s="3"/>
      <c r="G18" s="3"/>
    </row>
    <row r="19" spans="1:7" x14ac:dyDescent="0.45">
      <c r="A19" s="49"/>
      <c r="B19" s="49" t="s">
        <v>653</v>
      </c>
      <c r="C19" s="136">
        <v>1</v>
      </c>
      <c r="D19" s="49"/>
      <c r="E19" s="3"/>
      <c r="F19" s="3"/>
      <c r="G19" s="3"/>
    </row>
    <row r="20" spans="1:7" x14ac:dyDescent="0.45">
      <c r="A20" s="49"/>
      <c r="B20" s="49" t="s">
        <v>654</v>
      </c>
      <c r="C20" s="136">
        <v>1</v>
      </c>
      <c r="D20" s="49"/>
      <c r="E20" s="3" t="s">
        <v>168</v>
      </c>
      <c r="F20" s="3"/>
      <c r="G20" s="3"/>
    </row>
    <row r="21" spans="1:7" x14ac:dyDescent="0.45">
      <c r="A21" s="46" t="s">
        <v>655</v>
      </c>
      <c r="B21" s="47"/>
      <c r="C21" s="135"/>
      <c r="D21" s="47"/>
      <c r="E21" s="47"/>
      <c r="F21" s="47"/>
      <c r="G21" s="47"/>
    </row>
    <row r="22" spans="1:7" x14ac:dyDescent="0.45">
      <c r="A22" s="49"/>
      <c r="B22" s="49" t="s">
        <v>656</v>
      </c>
      <c r="C22" s="136">
        <v>1</v>
      </c>
      <c r="D22" s="49"/>
      <c r="E22" s="3"/>
      <c r="F22" s="3"/>
      <c r="G22" s="3"/>
    </row>
    <row r="23" spans="1:7" x14ac:dyDescent="0.45">
      <c r="A23" s="49"/>
      <c r="B23" s="50" t="s">
        <v>657</v>
      </c>
      <c r="C23" s="136">
        <v>1</v>
      </c>
      <c r="D23" s="49"/>
      <c r="E23" s="3"/>
      <c r="F23" s="3"/>
      <c r="G23" s="3"/>
    </row>
    <row r="24" spans="1:7" x14ac:dyDescent="0.45">
      <c r="A24" s="49"/>
      <c r="B24" s="93" t="s">
        <v>658</v>
      </c>
      <c r="C24" s="136">
        <v>1</v>
      </c>
      <c r="D24" s="49"/>
      <c r="E24" s="3"/>
      <c r="F24" s="3"/>
      <c r="G24" s="3"/>
    </row>
    <row r="25" spans="1:7" x14ac:dyDescent="0.45">
      <c r="A25" s="49"/>
      <c r="B25" s="49" t="s">
        <v>659</v>
      </c>
      <c r="C25" s="136">
        <v>2</v>
      </c>
      <c r="D25" s="49"/>
      <c r="E25" s="3"/>
      <c r="F25" s="3"/>
      <c r="G25" s="3"/>
    </row>
    <row r="26" spans="1:7" x14ac:dyDescent="0.45">
      <c r="A26" s="49"/>
      <c r="B26" s="243" t="s">
        <v>660</v>
      </c>
      <c r="C26" s="136"/>
      <c r="D26" s="49"/>
      <c r="E26" s="3"/>
      <c r="F26" s="3"/>
      <c r="G26" s="3"/>
    </row>
    <row r="27" spans="1:7" x14ac:dyDescent="0.45">
      <c r="A27" s="49"/>
      <c r="B27" s="93" t="s">
        <v>846</v>
      </c>
      <c r="C27" s="136"/>
      <c r="D27" s="49"/>
      <c r="E27" s="3"/>
      <c r="F27" s="3"/>
      <c r="G27" s="3"/>
    </row>
    <row r="28" spans="1:7" x14ac:dyDescent="0.45">
      <c r="A28" s="46" t="s">
        <v>661</v>
      </c>
      <c r="B28" s="47"/>
      <c r="C28" s="135"/>
      <c r="D28" s="47"/>
      <c r="E28" s="28"/>
      <c r="F28" s="28"/>
      <c r="G28" s="28"/>
    </row>
    <row r="29" spans="1:7" x14ac:dyDescent="0.45">
      <c r="A29" s="49"/>
      <c r="B29" s="93" t="s">
        <v>662</v>
      </c>
      <c r="C29" s="136">
        <v>2</v>
      </c>
      <c r="D29" s="49"/>
      <c r="E29" s="3"/>
      <c r="F29" s="3"/>
      <c r="G29" s="3"/>
    </row>
    <row r="30" spans="1:7" x14ac:dyDescent="0.45">
      <c r="A30" s="49"/>
      <c r="B30" s="49" t="s">
        <v>663</v>
      </c>
      <c r="C30" s="136">
        <v>5</v>
      </c>
      <c r="D30" s="49"/>
      <c r="E30" s="3"/>
      <c r="F30" s="3"/>
      <c r="G30" s="3"/>
    </row>
    <row r="31" spans="1:7" x14ac:dyDescent="0.45">
      <c r="A31" s="49"/>
      <c r="B31" s="49" t="s">
        <v>664</v>
      </c>
      <c r="C31" s="136">
        <v>2</v>
      </c>
      <c r="D31" s="49"/>
      <c r="E31" s="3"/>
      <c r="F31" s="3"/>
      <c r="G31" s="3"/>
    </row>
    <row r="32" spans="1:7" x14ac:dyDescent="0.45">
      <c r="A32" s="3"/>
      <c r="B32" s="95" t="s">
        <v>665</v>
      </c>
      <c r="C32" s="137">
        <v>1</v>
      </c>
      <c r="D32" s="3"/>
      <c r="E32" s="3" t="s">
        <v>168</v>
      </c>
      <c r="F32" s="3"/>
      <c r="G32" s="3"/>
    </row>
    <row r="33" spans="1:7" x14ac:dyDescent="0.45">
      <c r="A33" s="46" t="s">
        <v>666</v>
      </c>
      <c r="B33" s="46"/>
      <c r="C33" s="138"/>
      <c r="D33" s="46"/>
      <c r="E33" s="46"/>
      <c r="F33" s="46"/>
      <c r="G33" s="46"/>
    </row>
    <row r="34" spans="1:7" x14ac:dyDescent="0.45">
      <c r="A34" s="49"/>
      <c r="B34" s="49" t="s">
        <v>667</v>
      </c>
      <c r="C34" s="136">
        <v>3</v>
      </c>
      <c r="D34" s="49"/>
      <c r="E34" s="3"/>
      <c r="F34" s="3"/>
      <c r="G34" s="3"/>
    </row>
    <row r="35" spans="1:7" x14ac:dyDescent="0.45">
      <c r="A35" s="49"/>
      <c r="B35" s="93" t="s">
        <v>851</v>
      </c>
      <c r="C35" s="136">
        <v>215</v>
      </c>
      <c r="D35" s="49"/>
      <c r="E35" s="3"/>
      <c r="F35" s="3"/>
      <c r="G35" s="3"/>
    </row>
    <row r="36" spans="1:7" x14ac:dyDescent="0.45">
      <c r="A36" s="49"/>
      <c r="B36" s="93" t="s">
        <v>668</v>
      </c>
      <c r="C36" s="136"/>
      <c r="D36" s="49"/>
      <c r="E36" s="3"/>
      <c r="F36" s="3"/>
      <c r="G36" s="3"/>
    </row>
    <row r="37" spans="1:7" x14ac:dyDescent="0.45">
      <c r="A37" s="49"/>
      <c r="B37" s="94" t="s">
        <v>669</v>
      </c>
      <c r="C37" s="137">
        <v>1</v>
      </c>
      <c r="D37" s="49"/>
      <c r="E37" s="3"/>
      <c r="F37" s="3"/>
      <c r="G37" s="3"/>
    </row>
    <row r="38" spans="1:7" x14ac:dyDescent="0.45">
      <c r="A38" s="46" t="s">
        <v>670</v>
      </c>
      <c r="B38" s="46"/>
      <c r="C38" s="138"/>
      <c r="D38" s="46"/>
      <c r="E38" s="46"/>
      <c r="F38" s="46"/>
      <c r="G38" s="46"/>
    </row>
    <row r="39" spans="1:7" x14ac:dyDescent="0.45">
      <c r="A39" s="49"/>
      <c r="B39" s="49" t="s">
        <v>671</v>
      </c>
      <c r="C39" s="136">
        <v>1</v>
      </c>
      <c r="D39" s="49"/>
      <c r="E39" s="3"/>
      <c r="F39" s="3"/>
      <c r="G39" s="3"/>
    </row>
    <row r="40" spans="1:7" x14ac:dyDescent="0.45">
      <c r="A40" s="49"/>
      <c r="B40" s="94" t="s">
        <v>672</v>
      </c>
      <c r="C40" s="136"/>
      <c r="D40" s="49"/>
      <c r="E40" s="254"/>
      <c r="F40" s="254"/>
      <c r="G40" s="3"/>
    </row>
    <row r="41" spans="1:7" x14ac:dyDescent="0.45">
      <c r="A41" s="49"/>
      <c r="B41" s="258" t="s">
        <v>673</v>
      </c>
      <c r="C41" s="136">
        <v>1</v>
      </c>
      <c r="D41" s="49"/>
      <c r="E41" s="3"/>
      <c r="F41" s="3"/>
      <c r="G41" s="3"/>
    </row>
    <row r="42" spans="1:7" x14ac:dyDescent="0.45">
      <c r="A42" s="49"/>
      <c r="B42" s="49" t="s">
        <v>847</v>
      </c>
      <c r="C42" s="136">
        <v>2</v>
      </c>
      <c r="D42" s="49"/>
      <c r="E42" s="3"/>
      <c r="F42" s="3"/>
      <c r="G42" s="3"/>
    </row>
    <row r="43" spans="1:7" x14ac:dyDescent="0.45">
      <c r="A43" s="3"/>
      <c r="B43" s="95" t="s">
        <v>674</v>
      </c>
      <c r="C43" s="136">
        <v>2</v>
      </c>
      <c r="D43" s="3"/>
      <c r="E43" s="3"/>
      <c r="F43" s="3"/>
      <c r="G43" s="3"/>
    </row>
    <row r="44" spans="1:7" x14ac:dyDescent="0.45">
      <c r="A44" s="3"/>
      <c r="B44" s="95" t="s">
        <v>675</v>
      </c>
      <c r="C44" s="136"/>
      <c r="D44" s="3"/>
      <c r="E44" s="3"/>
      <c r="F44" s="3"/>
      <c r="G44" s="3"/>
    </row>
    <row r="45" spans="1:7" x14ac:dyDescent="0.45">
      <c r="A45" s="3"/>
      <c r="B45" s="95" t="s">
        <v>848</v>
      </c>
      <c r="C45" s="136"/>
      <c r="D45" s="3"/>
      <c r="E45" s="3"/>
      <c r="F45" s="3"/>
      <c r="G45" s="3"/>
    </row>
    <row r="46" spans="1:7" x14ac:dyDescent="0.45">
      <c r="A46" s="3"/>
      <c r="B46" s="95" t="s">
        <v>676</v>
      </c>
      <c r="C46" s="136">
        <v>2</v>
      </c>
      <c r="D46" s="3"/>
      <c r="E46" s="3"/>
      <c r="F46" s="3"/>
      <c r="G46" s="3"/>
    </row>
    <row r="47" spans="1:7" x14ac:dyDescent="0.45">
      <c r="A47" s="3"/>
      <c r="B47" s="95" t="s">
        <v>677</v>
      </c>
      <c r="C47" s="137"/>
      <c r="D47" s="3"/>
      <c r="E47" s="3"/>
      <c r="F47" s="3"/>
      <c r="G47" s="3"/>
    </row>
    <row r="48" spans="1:7" x14ac:dyDescent="0.45">
      <c r="A48" s="3"/>
      <c r="B48" s="95" t="s">
        <v>849</v>
      </c>
      <c r="C48" s="137">
        <v>1</v>
      </c>
      <c r="D48" s="3"/>
      <c r="E48" s="3"/>
      <c r="F48" s="3"/>
      <c r="G48" s="3"/>
    </row>
    <row r="49" spans="1:7" x14ac:dyDescent="0.45">
      <c r="A49" s="3"/>
      <c r="B49" s="244" t="s">
        <v>678</v>
      </c>
      <c r="C49" s="137">
        <v>1</v>
      </c>
      <c r="D49" s="3"/>
      <c r="E49" s="3"/>
      <c r="F49" s="3"/>
      <c r="G49" s="3"/>
    </row>
    <row r="50" spans="1:7" x14ac:dyDescent="0.45">
      <c r="A50" s="3"/>
      <c r="B50" s="244" t="s">
        <v>679</v>
      </c>
      <c r="C50" s="137">
        <v>1</v>
      </c>
      <c r="D50" s="3"/>
      <c r="E50" s="3"/>
      <c r="F50" s="3"/>
      <c r="G50" s="3"/>
    </row>
    <row r="51" spans="1:7" x14ac:dyDescent="0.45">
      <c r="A51" s="3"/>
      <c r="B51" s="95" t="s">
        <v>680</v>
      </c>
      <c r="C51" s="137"/>
      <c r="D51" s="3"/>
      <c r="E51" s="3"/>
      <c r="F51" s="3"/>
      <c r="G51" s="3"/>
    </row>
    <row r="52" spans="1:7" x14ac:dyDescent="0.45">
      <c r="A52" s="3"/>
      <c r="B52" s="95" t="s">
        <v>681</v>
      </c>
      <c r="C52" s="137"/>
      <c r="D52" s="3"/>
      <c r="E52" s="3"/>
      <c r="F52" s="3"/>
      <c r="G52" s="3"/>
    </row>
    <row r="53" spans="1:7" x14ac:dyDescent="0.45">
      <c r="A53" s="3"/>
      <c r="B53" s="95" t="s">
        <v>682</v>
      </c>
      <c r="C53" s="137"/>
      <c r="D53" s="3"/>
      <c r="E53" s="3"/>
      <c r="F53" s="3"/>
      <c r="G53" s="3"/>
    </row>
    <row r="54" spans="1:7" x14ac:dyDescent="0.45">
      <c r="A54" s="3"/>
      <c r="B54" s="95" t="s">
        <v>915</v>
      </c>
      <c r="C54" s="137">
        <v>1</v>
      </c>
      <c r="D54" s="3"/>
      <c r="E54" s="3"/>
      <c r="F54" s="3"/>
      <c r="G54" s="3"/>
    </row>
    <row r="55" spans="1:7" x14ac:dyDescent="0.45">
      <c r="A55" s="3"/>
      <c r="B55" s="95" t="s">
        <v>683</v>
      </c>
      <c r="C55" s="137">
        <v>3</v>
      </c>
      <c r="D55" s="3"/>
      <c r="E55" s="3"/>
      <c r="F55" s="3"/>
      <c r="G55" s="3"/>
    </row>
    <row r="56" spans="1:7" x14ac:dyDescent="0.45">
      <c r="A56" s="3"/>
      <c r="B56" s="95" t="s">
        <v>684</v>
      </c>
      <c r="C56" s="137">
        <v>1</v>
      </c>
      <c r="D56" s="3"/>
      <c r="E56" s="3"/>
      <c r="F56" s="3"/>
      <c r="G56" s="3"/>
    </row>
    <row r="57" spans="1:7" x14ac:dyDescent="0.45">
      <c r="A57" s="3"/>
      <c r="B57" s="95" t="s">
        <v>850</v>
      </c>
      <c r="C57" s="137"/>
      <c r="D57" s="3"/>
      <c r="E57" s="3"/>
      <c r="F57" s="3"/>
      <c r="G57" s="3"/>
    </row>
    <row r="58" spans="1:7" x14ac:dyDescent="0.45">
      <c r="A58" s="3"/>
      <c r="B58" s="95" t="s">
        <v>852</v>
      </c>
      <c r="C58" s="137">
        <v>3</v>
      </c>
      <c r="D58" s="3"/>
      <c r="E58" s="3"/>
      <c r="F58" s="3"/>
      <c r="G58" s="3"/>
    </row>
    <row r="59" spans="1:7" x14ac:dyDescent="0.45">
      <c r="A59" s="3"/>
      <c r="B59" s="485" t="s">
        <v>853</v>
      </c>
      <c r="C59" s="137">
        <v>1</v>
      </c>
      <c r="D59" s="3"/>
      <c r="E59" s="3"/>
      <c r="F59" s="3"/>
      <c r="G59" s="3"/>
    </row>
    <row r="60" spans="1:7" x14ac:dyDescent="0.45">
      <c r="A60" s="3"/>
      <c r="B60" s="485" t="s">
        <v>854</v>
      </c>
      <c r="C60" s="137">
        <v>1</v>
      </c>
      <c r="D60" s="3"/>
      <c r="E60" s="3"/>
      <c r="F60" s="3"/>
      <c r="G60" s="3"/>
    </row>
    <row r="61" spans="1:7" x14ac:dyDescent="0.45">
      <c r="A61" s="3"/>
      <c r="B61" s="95" t="s">
        <v>855</v>
      </c>
      <c r="C61" s="137"/>
      <c r="D61" s="3"/>
      <c r="E61" s="3"/>
      <c r="F61" s="3"/>
      <c r="G61" s="3"/>
    </row>
    <row r="62" spans="1:7" x14ac:dyDescent="0.45">
      <c r="A62" s="3"/>
      <c r="B62" s="95" t="s">
        <v>685</v>
      </c>
      <c r="C62" s="137">
        <v>2000</v>
      </c>
      <c r="D62" s="3"/>
      <c r="E62" s="3"/>
      <c r="F62" s="3"/>
      <c r="G62" s="3"/>
    </row>
    <row r="63" spans="1:7" x14ac:dyDescent="0.45">
      <c r="A63" s="3"/>
      <c r="B63" s="244" t="s">
        <v>856</v>
      </c>
      <c r="C63" s="137">
        <v>1</v>
      </c>
      <c r="D63" s="3"/>
      <c r="E63" s="3"/>
      <c r="F63" s="3"/>
      <c r="G63" s="3"/>
    </row>
    <row r="64" spans="1:7" x14ac:dyDescent="0.45">
      <c r="A64" s="3"/>
      <c r="B64" s="244" t="s">
        <v>686</v>
      </c>
      <c r="C64" s="137">
        <v>1</v>
      </c>
      <c r="D64" s="3"/>
      <c r="E64" s="3"/>
      <c r="F64" s="3"/>
      <c r="G64" s="3"/>
    </row>
    <row r="65" spans="1:7" x14ac:dyDescent="0.45">
      <c r="A65" s="3"/>
      <c r="B65" s="95" t="s">
        <v>687</v>
      </c>
      <c r="C65" s="137"/>
      <c r="D65" s="3"/>
      <c r="E65" s="3"/>
      <c r="F65" s="3"/>
      <c r="G65" s="3"/>
    </row>
    <row r="66" spans="1:7" x14ac:dyDescent="0.45">
      <c r="A66" s="3"/>
      <c r="B66" s="95" t="s">
        <v>688</v>
      </c>
      <c r="C66" s="137">
        <v>1</v>
      </c>
      <c r="D66" s="3"/>
      <c r="E66" s="3"/>
      <c r="F66" s="3"/>
      <c r="G66" s="3"/>
    </row>
    <row r="67" spans="1:7" x14ac:dyDescent="0.45">
      <c r="A67" s="3"/>
      <c r="B67" s="95" t="s">
        <v>857</v>
      </c>
      <c r="C67" s="137">
        <v>1</v>
      </c>
      <c r="D67" s="3"/>
      <c r="E67" s="3"/>
      <c r="F67" s="3"/>
      <c r="G67" s="3"/>
    </row>
    <row r="68" spans="1:7" x14ac:dyDescent="0.45">
      <c r="A68" s="3"/>
      <c r="B68" s="95" t="s">
        <v>689</v>
      </c>
      <c r="C68" s="95"/>
      <c r="D68" s="3"/>
      <c r="E68" s="3"/>
      <c r="F68" s="3"/>
      <c r="G68" s="3"/>
    </row>
    <row r="69" spans="1:7" x14ac:dyDescent="0.45">
      <c r="A69" s="3"/>
      <c r="B69" s="95" t="s">
        <v>690</v>
      </c>
      <c r="C69" s="137"/>
      <c r="D69" s="3"/>
      <c r="E69" s="3"/>
      <c r="F69" s="3"/>
      <c r="G69" s="3"/>
    </row>
    <row r="70" spans="1:7" x14ac:dyDescent="0.45">
      <c r="A70" s="3"/>
      <c r="B70" s="244" t="s">
        <v>858</v>
      </c>
      <c r="C70" s="137">
        <v>1</v>
      </c>
      <c r="D70" s="3"/>
      <c r="E70" s="3"/>
      <c r="F70" s="3"/>
      <c r="G70" s="3"/>
    </row>
    <row r="71" spans="1:7" x14ac:dyDescent="0.45">
      <c r="A71" s="3"/>
      <c r="B71" s="95" t="s">
        <v>859</v>
      </c>
      <c r="C71" s="137">
        <v>1</v>
      </c>
      <c r="D71" s="3"/>
      <c r="E71" s="3"/>
      <c r="F71" s="3"/>
      <c r="G71" s="3"/>
    </row>
    <row r="72" spans="1:7" x14ac:dyDescent="0.45">
      <c r="A72" s="3"/>
      <c r="B72" s="95" t="s">
        <v>860</v>
      </c>
      <c r="C72" s="137">
        <v>1</v>
      </c>
      <c r="D72" s="3"/>
      <c r="E72" s="3"/>
      <c r="F72" s="3"/>
      <c r="G72" s="3"/>
    </row>
    <row r="73" spans="1:7" x14ac:dyDescent="0.45">
      <c r="A73" s="3"/>
      <c r="B73" s="95" t="s">
        <v>861</v>
      </c>
      <c r="C73" s="137">
        <v>2</v>
      </c>
      <c r="D73" s="3"/>
      <c r="E73" s="3"/>
      <c r="F73" s="3"/>
      <c r="G73" s="3"/>
    </row>
    <row r="74" spans="1:7" x14ac:dyDescent="0.45">
      <c r="A74" s="3"/>
      <c r="B74" s="95" t="s">
        <v>863</v>
      </c>
      <c r="C74" s="137"/>
      <c r="D74" s="3"/>
      <c r="E74" s="3"/>
      <c r="F74" s="3"/>
      <c r="G74" s="3"/>
    </row>
    <row r="75" spans="1:7" x14ac:dyDescent="0.45">
      <c r="A75" s="3"/>
      <c r="B75" s="95" t="s">
        <v>862</v>
      </c>
      <c r="C75" s="137"/>
      <c r="D75" s="3"/>
      <c r="E75" s="3"/>
      <c r="F75" s="3"/>
      <c r="G75" s="3"/>
    </row>
    <row r="76" spans="1:7" x14ac:dyDescent="0.45">
      <c r="A76" s="3"/>
      <c r="B76" s="3"/>
      <c r="C76" s="137"/>
      <c r="D76" s="3"/>
      <c r="E76" s="3"/>
      <c r="F76" s="3"/>
      <c r="G76" s="3"/>
    </row>
  </sheetData>
  <autoFilter ref="A2:G75" xr:uid="{A30F06F2-2BAD-4AC0-BBFC-1DAC3CCBFA0F}"/>
  <pageMargins left="0.19685039370078741" right="0.19685039370078741" top="0.19685039370078741" bottom="0.19685039370078741" header="0.31496062992125984" footer="0.31496062992125984"/>
  <pageSetup scale="6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958CC-8D27-4916-BAD7-C2509A3C3409}">
  <sheetPr codeName="Sheet5"/>
  <dimension ref="A1:J37"/>
  <sheetViews>
    <sheetView workbookViewId="0">
      <selection activeCell="D34" sqref="D34"/>
    </sheetView>
  </sheetViews>
  <sheetFormatPr defaultRowHeight="14.25" x14ac:dyDescent="0.45"/>
  <cols>
    <col min="1" max="1" width="12.59765625" customWidth="1"/>
    <col min="2" max="2" width="25.86328125" customWidth="1"/>
    <col min="3" max="3" width="11.73046875" customWidth="1"/>
    <col min="4" max="4" width="13.265625" bestFit="1" customWidth="1"/>
    <col min="5" max="5" width="15.73046875" customWidth="1"/>
    <col min="6" max="6" width="14" customWidth="1"/>
    <col min="7" max="7" width="14.1328125" customWidth="1"/>
    <col min="10" max="10" width="15.3984375" customWidth="1"/>
  </cols>
  <sheetData>
    <row r="1" spans="1:10" ht="15" customHeight="1" x14ac:dyDescent="0.45">
      <c r="A1" s="1005" t="s">
        <v>691</v>
      </c>
      <c r="B1" s="1006"/>
      <c r="C1" s="1006"/>
      <c r="D1" s="1006"/>
      <c r="E1" s="1006"/>
      <c r="F1" s="1006"/>
      <c r="G1" s="1006"/>
      <c r="H1" s="1006"/>
      <c r="I1" s="1006"/>
      <c r="J1" s="1007"/>
    </row>
    <row r="2" spans="1:10" ht="15.75" customHeight="1" thickBot="1" x14ac:dyDescent="0.5">
      <c r="A2" s="1008"/>
      <c r="B2" s="1009"/>
      <c r="C2" s="1009"/>
      <c r="D2" s="1009"/>
      <c r="E2" s="1009"/>
      <c r="F2" s="1009"/>
      <c r="G2" s="1009"/>
      <c r="H2" s="1009"/>
      <c r="I2" s="1009"/>
      <c r="J2" s="1010"/>
    </row>
    <row r="3" spans="1:10" ht="42" x14ac:dyDescent="0.65">
      <c r="A3" s="220" t="s">
        <v>692</v>
      </c>
      <c r="B3" s="220" t="s">
        <v>114</v>
      </c>
      <c r="C3" s="219" t="s">
        <v>151</v>
      </c>
      <c r="D3" s="221" t="s">
        <v>693</v>
      </c>
      <c r="E3" s="220" t="s">
        <v>694</v>
      </c>
      <c r="F3" s="221" t="s">
        <v>695</v>
      </c>
      <c r="G3" s="220" t="s">
        <v>694</v>
      </c>
      <c r="H3" s="1011" t="s">
        <v>696</v>
      </c>
      <c r="I3" s="1012"/>
      <c r="J3" s="1013"/>
    </row>
    <row r="4" spans="1:10" ht="21" x14ac:dyDescent="0.65">
      <c r="A4" s="218"/>
      <c r="B4" s="222" t="s">
        <v>697</v>
      </c>
      <c r="C4" s="218">
        <v>172</v>
      </c>
      <c r="D4" s="218"/>
      <c r="E4" s="218"/>
      <c r="F4" s="218"/>
      <c r="G4" s="218"/>
      <c r="H4" s="1001"/>
      <c r="I4" s="1002"/>
      <c r="J4" s="1003"/>
    </row>
    <row r="5" spans="1:10" ht="21" x14ac:dyDescent="0.65">
      <c r="A5" s="218"/>
      <c r="B5" s="218" t="s">
        <v>698</v>
      </c>
      <c r="C5" s="218">
        <v>173</v>
      </c>
      <c r="D5" s="218"/>
      <c r="E5" s="218"/>
      <c r="F5" s="218"/>
      <c r="G5" s="218"/>
      <c r="H5" s="1001"/>
      <c r="I5" s="1002"/>
      <c r="J5" s="1003"/>
    </row>
    <row r="6" spans="1:10" ht="21" x14ac:dyDescent="0.65">
      <c r="A6" s="218"/>
      <c r="B6" s="218" t="s">
        <v>699</v>
      </c>
      <c r="C6" s="218">
        <v>174</v>
      </c>
      <c r="D6" s="218"/>
      <c r="E6" s="218"/>
      <c r="F6" s="218"/>
      <c r="G6" s="218"/>
      <c r="H6" s="1001"/>
      <c r="I6" s="1002"/>
      <c r="J6" s="1003"/>
    </row>
    <row r="7" spans="1:10" ht="21" x14ac:dyDescent="0.65">
      <c r="A7" s="218"/>
      <c r="B7" s="218" t="s">
        <v>700</v>
      </c>
      <c r="C7" s="218">
        <v>175</v>
      </c>
      <c r="D7" s="218"/>
      <c r="E7" s="218"/>
      <c r="F7" s="218"/>
      <c r="G7" s="218"/>
      <c r="H7" s="1001"/>
      <c r="I7" s="1002"/>
      <c r="J7" s="1003"/>
    </row>
    <row r="8" spans="1:10" ht="21" x14ac:dyDescent="0.65">
      <c r="A8" s="218"/>
      <c r="B8" s="218" t="s">
        <v>701</v>
      </c>
      <c r="C8" s="218">
        <v>176</v>
      </c>
      <c r="D8" s="218"/>
      <c r="E8" s="218"/>
      <c r="F8" s="218"/>
      <c r="G8" s="218"/>
      <c r="H8" s="1001"/>
      <c r="I8" s="1002"/>
      <c r="J8" s="1003"/>
    </row>
    <row r="9" spans="1:10" ht="21" x14ac:dyDescent="0.65">
      <c r="A9" s="218"/>
      <c r="B9" s="218" t="s">
        <v>702</v>
      </c>
      <c r="C9" s="218">
        <v>177</v>
      </c>
      <c r="D9" s="218"/>
      <c r="E9" s="218"/>
      <c r="F9" s="218"/>
      <c r="G9" s="218"/>
      <c r="H9" s="1001"/>
      <c r="I9" s="1002"/>
      <c r="J9" s="1003"/>
    </row>
    <row r="10" spans="1:10" ht="21" x14ac:dyDescent="0.65">
      <c r="A10" s="218"/>
      <c r="B10" s="218" t="s">
        <v>703</v>
      </c>
      <c r="C10" s="218">
        <v>178</v>
      </c>
      <c r="D10" s="218"/>
      <c r="E10" s="218"/>
      <c r="F10" s="218"/>
      <c r="G10" s="218"/>
      <c r="H10" s="1001"/>
      <c r="I10" s="1002"/>
      <c r="J10" s="1003"/>
    </row>
    <row r="11" spans="1:10" ht="21" x14ac:dyDescent="0.65">
      <c r="A11" s="218"/>
      <c r="B11" s="218" t="s">
        <v>704</v>
      </c>
      <c r="C11" s="218">
        <v>179</v>
      </c>
      <c r="D11" s="218"/>
      <c r="E11" s="218"/>
      <c r="F11" s="218"/>
      <c r="G11" s="218"/>
      <c r="H11" s="1001"/>
      <c r="I11" s="1002"/>
      <c r="J11" s="1003"/>
    </row>
    <row r="12" spans="1:10" ht="21" x14ac:dyDescent="0.65">
      <c r="A12" s="218"/>
      <c r="B12" s="218" t="s">
        <v>705</v>
      </c>
      <c r="C12" s="218">
        <v>180</v>
      </c>
      <c r="D12" s="218"/>
      <c r="E12" s="218"/>
      <c r="F12" s="218"/>
      <c r="G12" s="218"/>
      <c r="H12" s="1001"/>
      <c r="I12" s="1002"/>
      <c r="J12" s="1003"/>
    </row>
    <row r="13" spans="1:10" ht="21" x14ac:dyDescent="0.65">
      <c r="A13" s="218"/>
      <c r="B13" s="218" t="s">
        <v>706</v>
      </c>
      <c r="C13" s="218">
        <v>181</v>
      </c>
      <c r="D13" s="218"/>
      <c r="E13" s="218"/>
      <c r="F13" s="218"/>
      <c r="G13" s="218"/>
      <c r="H13" s="1001"/>
      <c r="I13" s="1002"/>
      <c r="J13" s="1003"/>
    </row>
    <row r="14" spans="1:10" ht="21" x14ac:dyDescent="0.65">
      <c r="A14" s="218"/>
      <c r="B14" s="218" t="s">
        <v>707</v>
      </c>
      <c r="C14" s="218">
        <v>182</v>
      </c>
      <c r="D14" s="218"/>
      <c r="E14" s="218"/>
      <c r="F14" s="218"/>
      <c r="G14" s="218"/>
      <c r="H14" s="1001"/>
      <c r="I14" s="1002"/>
      <c r="J14" s="1003"/>
    </row>
    <row r="15" spans="1:10" ht="21" x14ac:dyDescent="0.65">
      <c r="A15" s="218"/>
      <c r="B15" s="218" t="s">
        <v>708</v>
      </c>
      <c r="C15" s="218">
        <v>183</v>
      </c>
      <c r="D15" s="218"/>
      <c r="E15" s="218"/>
      <c r="F15" s="218"/>
      <c r="G15" s="218"/>
      <c r="H15" s="1001"/>
      <c r="I15" s="1002"/>
      <c r="J15" s="1003"/>
    </row>
    <row r="16" spans="1:10" ht="21" x14ac:dyDescent="0.65">
      <c r="A16" s="218"/>
      <c r="B16" s="218" t="s">
        <v>709</v>
      </c>
      <c r="C16" s="218">
        <v>184</v>
      </c>
      <c r="D16" s="218"/>
      <c r="E16" s="218"/>
      <c r="F16" s="218"/>
      <c r="G16" s="218"/>
      <c r="H16" s="1001"/>
      <c r="I16" s="1002"/>
      <c r="J16" s="1003"/>
    </row>
    <row r="17" spans="1:10" ht="21" x14ac:dyDescent="0.65">
      <c r="A17" s="218"/>
      <c r="B17" s="218" t="s">
        <v>710</v>
      </c>
      <c r="C17" s="218">
        <v>185</v>
      </c>
      <c r="D17" s="218"/>
      <c r="E17" s="218"/>
      <c r="F17" s="218"/>
      <c r="G17" s="218"/>
      <c r="H17" s="1001"/>
      <c r="I17" s="1002"/>
      <c r="J17" s="1003"/>
    </row>
    <row r="18" spans="1:10" ht="21" x14ac:dyDescent="0.65">
      <c r="A18" s="218"/>
      <c r="B18" s="223" t="s">
        <v>711</v>
      </c>
      <c r="C18" s="218">
        <v>186</v>
      </c>
      <c r="D18" s="218"/>
      <c r="E18" s="218"/>
      <c r="F18" s="218"/>
      <c r="G18" s="218"/>
      <c r="H18" s="1001"/>
      <c r="I18" s="1002"/>
      <c r="J18" s="1003"/>
    </row>
    <row r="19" spans="1:10" ht="21" x14ac:dyDescent="0.65">
      <c r="A19" s="218"/>
      <c r="B19" s="218" t="s">
        <v>712</v>
      </c>
      <c r="C19" s="218">
        <v>187</v>
      </c>
      <c r="D19" s="218"/>
      <c r="E19" s="218"/>
      <c r="F19" s="218"/>
      <c r="G19" s="218"/>
      <c r="H19" s="1001"/>
      <c r="I19" s="1002"/>
      <c r="J19" s="1003"/>
    </row>
    <row r="20" spans="1:10" ht="21" x14ac:dyDescent="0.65">
      <c r="A20" s="218"/>
      <c r="B20" s="218" t="s">
        <v>713</v>
      </c>
      <c r="C20" s="218">
        <v>188</v>
      </c>
      <c r="D20" s="218"/>
      <c r="E20" s="218"/>
      <c r="F20" s="218"/>
      <c r="G20" s="218"/>
      <c r="H20" s="1001"/>
      <c r="I20" s="1002"/>
      <c r="J20" s="1003"/>
    </row>
    <row r="21" spans="1:10" ht="21" x14ac:dyDescent="0.65">
      <c r="A21" s="218"/>
      <c r="B21" s="218" t="s">
        <v>714</v>
      </c>
      <c r="C21" s="218">
        <v>189</v>
      </c>
      <c r="D21" s="218"/>
      <c r="E21" s="218"/>
      <c r="F21" s="218"/>
      <c r="G21" s="218"/>
      <c r="H21" s="1001"/>
      <c r="I21" s="1002"/>
      <c r="J21" s="1003"/>
    </row>
    <row r="22" spans="1:10" ht="21" x14ac:dyDescent="0.65">
      <c r="A22" s="218"/>
      <c r="B22" s="218" t="s">
        <v>715</v>
      </c>
      <c r="C22" s="218">
        <v>190</v>
      </c>
      <c r="D22" s="218"/>
      <c r="E22" s="218"/>
      <c r="F22" s="218"/>
      <c r="G22" s="218"/>
      <c r="H22" s="1001"/>
      <c r="I22" s="1002"/>
      <c r="J22" s="1003"/>
    </row>
    <row r="23" spans="1:10" ht="21" x14ac:dyDescent="0.65">
      <c r="A23" s="218"/>
      <c r="B23" s="223" t="s">
        <v>716</v>
      </c>
      <c r="C23" s="218">
        <v>191</v>
      </c>
      <c r="D23" s="218"/>
      <c r="E23" s="218"/>
      <c r="F23" s="218"/>
      <c r="G23" s="218"/>
      <c r="H23" s="1001"/>
      <c r="I23" s="1002"/>
      <c r="J23" s="1003"/>
    </row>
    <row r="24" spans="1:10" ht="21" x14ac:dyDescent="0.65">
      <c r="A24" s="218"/>
      <c r="B24" s="223" t="s">
        <v>717</v>
      </c>
      <c r="C24" s="218">
        <v>192</v>
      </c>
      <c r="D24" s="218"/>
      <c r="E24" s="218"/>
      <c r="F24" s="218"/>
      <c r="G24" s="218"/>
      <c r="H24" s="1001"/>
      <c r="I24" s="1002"/>
      <c r="J24" s="1003"/>
    </row>
    <row r="25" spans="1:10" ht="21" x14ac:dyDescent="0.65">
      <c r="A25" s="218"/>
      <c r="B25" s="223" t="s">
        <v>718</v>
      </c>
      <c r="C25" s="218">
        <v>193</v>
      </c>
      <c r="D25" s="218"/>
      <c r="E25" s="218"/>
      <c r="F25" s="218"/>
      <c r="G25" s="218"/>
      <c r="H25" s="1001"/>
      <c r="I25" s="1002"/>
      <c r="J25" s="1003"/>
    </row>
    <row r="26" spans="1:10" ht="21" x14ac:dyDescent="0.65">
      <c r="A26" s="218"/>
      <c r="B26" s="224" t="s">
        <v>719</v>
      </c>
      <c r="C26" s="218">
        <v>194</v>
      </c>
      <c r="D26" s="218"/>
      <c r="E26" s="218"/>
      <c r="F26" s="218"/>
      <c r="G26" s="218"/>
      <c r="H26" s="1004"/>
      <c r="I26" s="1004"/>
      <c r="J26" s="1004"/>
    </row>
    <row r="27" spans="1:10" ht="21" x14ac:dyDescent="0.65">
      <c r="A27" s="3"/>
      <c r="B27" s="225" t="s">
        <v>719</v>
      </c>
      <c r="C27" s="218">
        <v>195</v>
      </c>
      <c r="D27" s="3"/>
      <c r="E27" s="3"/>
      <c r="F27" s="3"/>
      <c r="G27" s="3"/>
      <c r="H27" s="1001"/>
      <c r="I27" s="1002"/>
      <c r="J27" s="1003"/>
    </row>
    <row r="28" spans="1:10" ht="21" x14ac:dyDescent="0.65">
      <c r="A28" s="3"/>
      <c r="B28" s="225" t="s">
        <v>720</v>
      </c>
      <c r="C28" s="218">
        <v>196</v>
      </c>
      <c r="D28" s="3"/>
      <c r="E28" s="3"/>
      <c r="F28" s="3"/>
      <c r="G28" s="3"/>
      <c r="H28" s="1001"/>
      <c r="I28" s="1002"/>
      <c r="J28" s="1003"/>
    </row>
    <row r="29" spans="1:10" ht="21" x14ac:dyDescent="0.65">
      <c r="A29" s="3"/>
      <c r="B29" s="226" t="s">
        <v>721</v>
      </c>
      <c r="C29" s="218">
        <v>197</v>
      </c>
      <c r="D29" s="3"/>
      <c r="E29" s="3"/>
      <c r="F29" s="3"/>
      <c r="G29" s="3"/>
      <c r="H29" s="1001"/>
      <c r="I29" s="1002"/>
      <c r="J29" s="1003"/>
    </row>
    <row r="33" spans="2:2" x14ac:dyDescent="0.45">
      <c r="B33" t="s">
        <v>722</v>
      </c>
    </row>
    <row r="34" spans="2:2" x14ac:dyDescent="0.45">
      <c r="B34" t="s">
        <v>723</v>
      </c>
    </row>
    <row r="35" spans="2:2" x14ac:dyDescent="0.45">
      <c r="B35" t="s">
        <v>724</v>
      </c>
    </row>
    <row r="36" spans="2:2" x14ac:dyDescent="0.45">
      <c r="B36" t="s">
        <v>725</v>
      </c>
    </row>
    <row r="37" spans="2:2" x14ac:dyDescent="0.45">
      <c r="B37" t="s">
        <v>726</v>
      </c>
    </row>
  </sheetData>
  <mergeCells count="28">
    <mergeCell ref="A1:J2"/>
    <mergeCell ref="H27:J27"/>
    <mergeCell ref="H28:J28"/>
    <mergeCell ref="H13:J13"/>
    <mergeCell ref="H14:J14"/>
    <mergeCell ref="H15:J15"/>
    <mergeCell ref="H16:J16"/>
    <mergeCell ref="H17:J17"/>
    <mergeCell ref="H18:J18"/>
    <mergeCell ref="H7:J7"/>
    <mergeCell ref="H8:J8"/>
    <mergeCell ref="H9:J9"/>
    <mergeCell ref="H10:J10"/>
    <mergeCell ref="H11:J11"/>
    <mergeCell ref="H12:J12"/>
    <mergeCell ref="H3:J3"/>
    <mergeCell ref="H4:J4"/>
    <mergeCell ref="H5:J5"/>
    <mergeCell ref="H6:J6"/>
    <mergeCell ref="H29:J29"/>
    <mergeCell ref="H19:J19"/>
    <mergeCell ref="H20:J20"/>
    <mergeCell ref="H21:J21"/>
    <mergeCell ref="H22:J22"/>
    <mergeCell ref="H23:J23"/>
    <mergeCell ref="H24:J24"/>
    <mergeCell ref="H25:J25"/>
    <mergeCell ref="H26:J26"/>
  </mergeCell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H365"/>
  <sheetViews>
    <sheetView workbookViewId="0">
      <selection activeCell="A27" sqref="A27"/>
    </sheetView>
  </sheetViews>
  <sheetFormatPr defaultRowHeight="12.95" customHeight="1" x14ac:dyDescent="0.45"/>
  <cols>
    <col min="1" max="1" width="61.73046875" customWidth="1"/>
    <col min="2" max="2" width="6.73046875" customWidth="1"/>
    <col min="3" max="5" width="6.73046875" style="3" customWidth="1"/>
    <col min="6" max="7" width="8.86328125" style="3" customWidth="1"/>
    <col min="8" max="8" width="6.73046875" style="3" customWidth="1"/>
  </cols>
  <sheetData>
    <row r="1" spans="1:8" ht="20.25" customHeight="1" x14ac:dyDescent="0.45">
      <c r="B1" s="3" t="s">
        <v>727</v>
      </c>
      <c r="C1" s="3" t="s">
        <v>728</v>
      </c>
      <c r="D1" s="3" t="s">
        <v>729</v>
      </c>
      <c r="E1" s="3" t="s">
        <v>730</v>
      </c>
      <c r="F1" s="3" t="s">
        <v>731</v>
      </c>
      <c r="G1" s="3" t="s">
        <v>732</v>
      </c>
      <c r="H1" s="3" t="s">
        <v>733</v>
      </c>
    </row>
    <row r="2" spans="1:8" s="1" customFormat="1" ht="37.700000000000003" customHeight="1" x14ac:dyDescent="0.55000000000000004">
      <c r="A2" s="2" t="s">
        <v>734</v>
      </c>
      <c r="B2" s="3" t="s">
        <v>735</v>
      </c>
      <c r="C2" s="3" t="s">
        <v>736</v>
      </c>
      <c r="D2" s="3" t="s">
        <v>737</v>
      </c>
      <c r="E2" s="3" t="s">
        <v>738</v>
      </c>
      <c r="F2" s="3" t="s">
        <v>739</v>
      </c>
      <c r="G2" s="3" t="s">
        <v>740</v>
      </c>
      <c r="H2" s="3" t="s">
        <v>741</v>
      </c>
    </row>
    <row r="3" spans="1:8" ht="12.95" customHeight="1" x14ac:dyDescent="0.45">
      <c r="A3" s="11" t="s">
        <v>655</v>
      </c>
      <c r="B3" s="3"/>
    </row>
    <row r="4" spans="1:8" ht="12.95" customHeight="1" x14ac:dyDescent="0.45">
      <c r="A4" s="12" t="s">
        <v>742</v>
      </c>
      <c r="B4" s="5"/>
      <c r="C4" s="5">
        <v>1</v>
      </c>
      <c r="D4" s="5">
        <v>2</v>
      </c>
      <c r="E4" s="5"/>
      <c r="H4" s="5">
        <v>1</v>
      </c>
    </row>
    <row r="5" spans="1:8" ht="12.95" customHeight="1" x14ac:dyDescent="0.45">
      <c r="A5" s="12" t="s">
        <v>743</v>
      </c>
      <c r="B5" s="5">
        <v>1</v>
      </c>
      <c r="C5" s="5">
        <v>1</v>
      </c>
      <c r="D5" s="5">
        <v>1</v>
      </c>
      <c r="E5" s="5"/>
      <c r="H5" s="5">
        <v>1</v>
      </c>
    </row>
    <row r="6" spans="1:8" ht="12.95" customHeight="1" x14ac:dyDescent="0.45">
      <c r="A6" s="12" t="s">
        <v>744</v>
      </c>
      <c r="B6" s="5">
        <v>1</v>
      </c>
      <c r="C6" s="5">
        <v>0</v>
      </c>
      <c r="D6" s="5">
        <v>1</v>
      </c>
      <c r="E6" s="5"/>
      <c r="H6" s="5">
        <v>1</v>
      </c>
    </row>
    <row r="7" spans="1:8" ht="12.95" customHeight="1" x14ac:dyDescent="0.45">
      <c r="A7" s="12" t="s">
        <v>745</v>
      </c>
      <c r="B7" s="5">
        <v>0</v>
      </c>
      <c r="C7" s="5">
        <v>0</v>
      </c>
      <c r="D7" s="5">
        <v>1</v>
      </c>
      <c r="E7" s="5"/>
      <c r="H7" s="5"/>
    </row>
    <row r="8" spans="1:8" ht="12.95" customHeight="1" x14ac:dyDescent="0.45">
      <c r="A8" s="12" t="s">
        <v>746</v>
      </c>
      <c r="B8" s="5">
        <v>0</v>
      </c>
      <c r="C8" s="5">
        <v>1</v>
      </c>
      <c r="D8" s="5">
        <v>0</v>
      </c>
      <c r="E8" s="5"/>
      <c r="H8" s="5">
        <v>0</v>
      </c>
    </row>
    <row r="9" spans="1:8" ht="12.95" customHeight="1" x14ac:dyDescent="0.45">
      <c r="A9" s="12" t="s">
        <v>747</v>
      </c>
      <c r="B9" s="5"/>
      <c r="C9" s="5"/>
      <c r="D9" s="5"/>
      <c r="E9" s="5"/>
      <c r="H9" s="5"/>
    </row>
    <row r="10" spans="1:8" ht="12.95" customHeight="1" x14ac:dyDescent="0.45">
      <c r="A10" s="12" t="s">
        <v>748</v>
      </c>
      <c r="B10" s="5"/>
      <c r="C10" s="5"/>
      <c r="D10" s="5">
        <v>0</v>
      </c>
      <c r="E10" s="5"/>
      <c r="H10" s="5">
        <v>0</v>
      </c>
    </row>
    <row r="11" spans="1:8" ht="12.95" customHeight="1" x14ac:dyDescent="0.45">
      <c r="A11" s="11" t="s">
        <v>678</v>
      </c>
      <c r="B11" s="3">
        <v>0</v>
      </c>
      <c r="C11" s="3">
        <v>0</v>
      </c>
      <c r="D11" s="3">
        <v>0</v>
      </c>
      <c r="H11" s="3">
        <v>0</v>
      </c>
    </row>
    <row r="12" spans="1:8" ht="12.95" customHeight="1" x14ac:dyDescent="0.45">
      <c r="A12" s="12" t="s">
        <v>78</v>
      </c>
      <c r="B12" s="5">
        <v>1</v>
      </c>
      <c r="C12" s="5">
        <v>1</v>
      </c>
      <c r="D12" s="5">
        <v>1</v>
      </c>
      <c r="E12" s="5"/>
      <c r="H12" s="5">
        <v>1</v>
      </c>
    </row>
    <row r="13" spans="1:8" ht="12.95" customHeight="1" x14ac:dyDescent="0.45">
      <c r="A13" s="12" t="s">
        <v>749</v>
      </c>
      <c r="B13" s="5">
        <v>0</v>
      </c>
      <c r="C13" s="5">
        <v>0</v>
      </c>
      <c r="D13" s="5"/>
      <c r="E13" s="5"/>
      <c r="H13" s="5"/>
    </row>
    <row r="14" spans="1:8" ht="12.95" customHeight="1" x14ac:dyDescent="0.45">
      <c r="A14" s="12" t="s">
        <v>750</v>
      </c>
      <c r="B14" s="5">
        <v>1</v>
      </c>
      <c r="C14" s="5">
        <v>1</v>
      </c>
      <c r="D14" s="5"/>
      <c r="E14" s="5"/>
      <c r="H14" s="5"/>
    </row>
    <row r="15" spans="1:8" ht="12.95" customHeight="1" x14ac:dyDescent="0.45">
      <c r="A15" s="12" t="s">
        <v>751</v>
      </c>
      <c r="B15" s="5">
        <v>1</v>
      </c>
      <c r="C15" s="5">
        <v>0</v>
      </c>
      <c r="D15" s="5">
        <v>1</v>
      </c>
      <c r="E15" s="5"/>
      <c r="H15" s="5">
        <v>0</v>
      </c>
    </row>
    <row r="16" spans="1:8" ht="12.95" customHeight="1" x14ac:dyDescent="0.45">
      <c r="A16" s="12" t="s">
        <v>752</v>
      </c>
      <c r="B16" s="5">
        <v>0</v>
      </c>
      <c r="C16" s="5">
        <v>0</v>
      </c>
      <c r="D16" s="5">
        <v>0</v>
      </c>
      <c r="E16" s="5"/>
      <c r="H16" s="5">
        <v>0</v>
      </c>
    </row>
    <row r="17" spans="1:8" ht="12.95" customHeight="1" x14ac:dyDescent="0.45">
      <c r="A17" s="12" t="s">
        <v>753</v>
      </c>
      <c r="B17" s="5">
        <v>2</v>
      </c>
      <c r="C17" s="5">
        <v>2</v>
      </c>
      <c r="D17" s="5"/>
      <c r="E17" s="5"/>
      <c r="H17" s="5">
        <v>1</v>
      </c>
    </row>
    <row r="18" spans="1:8" ht="12.95" customHeight="1" x14ac:dyDescent="0.45">
      <c r="A18" s="12" t="s">
        <v>748</v>
      </c>
      <c r="B18" s="5">
        <v>0</v>
      </c>
      <c r="C18" s="5"/>
      <c r="D18" s="5"/>
      <c r="E18" s="5"/>
      <c r="H18" s="5"/>
    </row>
    <row r="19" spans="1:8" ht="12.95" customHeight="1" x14ac:dyDescent="0.45">
      <c r="A19" s="11" t="s">
        <v>97</v>
      </c>
      <c r="B19" s="3"/>
      <c r="C19" s="5"/>
      <c r="E19" s="5"/>
    </row>
    <row r="20" spans="1:8" ht="12.95" customHeight="1" x14ac:dyDescent="0.45">
      <c r="A20" s="12" t="s">
        <v>754</v>
      </c>
      <c r="B20" s="5">
        <v>1</v>
      </c>
      <c r="C20" s="5">
        <v>1</v>
      </c>
      <c r="D20" s="5">
        <v>1</v>
      </c>
      <c r="E20" s="5"/>
      <c r="H20" s="5"/>
    </row>
    <row r="21" spans="1:8" ht="12.95" customHeight="1" x14ac:dyDescent="0.45">
      <c r="A21" s="12" t="s">
        <v>755</v>
      </c>
      <c r="B21" s="5">
        <v>0</v>
      </c>
      <c r="C21" s="5"/>
      <c r="D21" s="5">
        <v>0</v>
      </c>
      <c r="E21" s="5"/>
      <c r="H21" s="5">
        <v>0</v>
      </c>
    </row>
    <row r="22" spans="1:8" ht="12.95" customHeight="1" x14ac:dyDescent="0.45">
      <c r="A22" s="12" t="s">
        <v>756</v>
      </c>
      <c r="B22" s="5">
        <v>1</v>
      </c>
      <c r="C22" s="3">
        <v>1</v>
      </c>
      <c r="D22" s="5"/>
      <c r="H22" s="5">
        <v>1</v>
      </c>
    </row>
    <row r="23" spans="1:8" ht="12.95" customHeight="1" x14ac:dyDescent="0.45">
      <c r="A23" s="12" t="s">
        <v>757</v>
      </c>
      <c r="B23" s="5">
        <v>1</v>
      </c>
      <c r="C23" s="5">
        <v>0</v>
      </c>
      <c r="D23" s="5"/>
      <c r="E23" s="5"/>
      <c r="H23" s="5"/>
    </row>
    <row r="24" spans="1:8" ht="12.95" customHeight="1" x14ac:dyDescent="0.45">
      <c r="A24" s="12" t="s">
        <v>758</v>
      </c>
      <c r="B24" s="5">
        <v>1</v>
      </c>
      <c r="C24" s="5">
        <v>1</v>
      </c>
      <c r="D24" s="5"/>
      <c r="E24" s="5"/>
      <c r="H24" s="5">
        <v>1</v>
      </c>
    </row>
    <row r="25" spans="1:8" ht="12.95" customHeight="1" x14ac:dyDescent="0.45">
      <c r="A25" s="12" t="s">
        <v>137</v>
      </c>
      <c r="B25" s="5">
        <v>0</v>
      </c>
      <c r="C25" s="5"/>
      <c r="D25" s="5"/>
      <c r="E25" s="5"/>
      <c r="H25" s="5"/>
    </row>
    <row r="26" spans="1:8" ht="12.95" customHeight="1" x14ac:dyDescent="0.45">
      <c r="A26" s="12" t="s">
        <v>759</v>
      </c>
      <c r="B26" s="5">
        <v>1</v>
      </c>
      <c r="C26" s="5">
        <v>1</v>
      </c>
      <c r="D26" s="5"/>
      <c r="E26" s="5"/>
      <c r="H26" s="5">
        <v>1</v>
      </c>
    </row>
    <row r="27" spans="1:8" ht="12.95" customHeight="1" x14ac:dyDescent="0.45">
      <c r="A27" s="13" t="s">
        <v>760</v>
      </c>
      <c r="B27" s="5">
        <v>1</v>
      </c>
      <c r="C27" s="5">
        <v>0</v>
      </c>
      <c r="D27" s="5">
        <v>0</v>
      </c>
      <c r="E27" s="5"/>
      <c r="H27" s="5">
        <v>0</v>
      </c>
    </row>
    <row r="28" spans="1:8" ht="12.95" customHeight="1" x14ac:dyDescent="0.45">
      <c r="A28" s="12" t="s">
        <v>761</v>
      </c>
      <c r="B28" s="5"/>
      <c r="C28" s="5">
        <v>0</v>
      </c>
      <c r="D28" s="5"/>
      <c r="E28" s="5"/>
      <c r="H28" s="5"/>
    </row>
    <row r="29" spans="1:8" ht="12.95" customHeight="1" x14ac:dyDescent="0.45">
      <c r="A29" s="11" t="s">
        <v>762</v>
      </c>
      <c r="B29" s="3">
        <v>0</v>
      </c>
      <c r="C29" s="5">
        <v>0</v>
      </c>
      <c r="D29" s="3">
        <v>0</v>
      </c>
      <c r="E29" s="5"/>
      <c r="H29" s="3">
        <v>0</v>
      </c>
    </row>
    <row r="30" spans="1:8" ht="12.95" customHeight="1" x14ac:dyDescent="0.45">
      <c r="A30" s="12" t="s">
        <v>763</v>
      </c>
      <c r="B30" s="5">
        <v>1</v>
      </c>
      <c r="C30" s="5">
        <v>1</v>
      </c>
      <c r="D30" s="5">
        <v>1</v>
      </c>
      <c r="E30" s="5"/>
      <c r="H30" s="5">
        <v>1</v>
      </c>
    </row>
    <row r="31" spans="1:8" ht="12.95" customHeight="1" x14ac:dyDescent="0.45">
      <c r="A31" s="12" t="s">
        <v>764</v>
      </c>
      <c r="B31" s="5">
        <v>1</v>
      </c>
      <c r="C31" s="3">
        <v>1</v>
      </c>
      <c r="D31" s="5">
        <v>0</v>
      </c>
      <c r="H31" s="5">
        <v>1</v>
      </c>
    </row>
    <row r="32" spans="1:8" ht="12.95" customHeight="1" x14ac:dyDescent="0.45">
      <c r="A32" s="12" t="s">
        <v>765</v>
      </c>
      <c r="B32" s="5">
        <v>0</v>
      </c>
      <c r="C32" s="5">
        <v>0</v>
      </c>
      <c r="D32" s="5"/>
      <c r="E32" s="5"/>
      <c r="H32" s="5">
        <v>1</v>
      </c>
    </row>
    <row r="33" spans="1:8" ht="12.95" customHeight="1" x14ac:dyDescent="0.45">
      <c r="A33" s="12" t="s">
        <v>766</v>
      </c>
      <c r="B33" s="5">
        <v>0</v>
      </c>
      <c r="C33" s="5">
        <v>0</v>
      </c>
      <c r="D33" s="5">
        <v>1</v>
      </c>
      <c r="E33" s="5"/>
      <c r="H33" s="5">
        <v>1</v>
      </c>
    </row>
    <row r="34" spans="1:8" ht="12.95" customHeight="1" x14ac:dyDescent="0.45">
      <c r="A34" s="12" t="s">
        <v>767</v>
      </c>
      <c r="B34" s="5">
        <v>0</v>
      </c>
      <c r="C34" s="5">
        <v>0</v>
      </c>
      <c r="D34" s="5">
        <v>1</v>
      </c>
      <c r="E34" s="5"/>
      <c r="H34" s="5"/>
    </row>
    <row r="35" spans="1:8" ht="12.95" customHeight="1" x14ac:dyDescent="0.45">
      <c r="A35" s="12" t="s">
        <v>768</v>
      </c>
      <c r="B35" s="5">
        <v>0</v>
      </c>
      <c r="C35" s="5">
        <v>0</v>
      </c>
      <c r="D35" s="5">
        <v>0</v>
      </c>
      <c r="E35" s="5"/>
      <c r="H35" s="5">
        <v>0</v>
      </c>
    </row>
    <row r="36" spans="1:8" ht="12.95" customHeight="1" x14ac:dyDescent="0.45">
      <c r="A36" s="12" t="s">
        <v>769</v>
      </c>
      <c r="B36" s="5">
        <v>1</v>
      </c>
      <c r="C36" s="5">
        <v>1</v>
      </c>
      <c r="D36" s="5">
        <v>0</v>
      </c>
      <c r="E36" s="5"/>
      <c r="H36" s="5">
        <v>1</v>
      </c>
    </row>
    <row r="37" spans="1:8" ht="12.95" customHeight="1" x14ac:dyDescent="0.45">
      <c r="A37" s="12" t="s">
        <v>770</v>
      </c>
      <c r="B37" s="5">
        <v>1</v>
      </c>
      <c r="C37" s="5">
        <v>1</v>
      </c>
      <c r="D37" s="5">
        <v>1</v>
      </c>
      <c r="E37" s="5"/>
      <c r="H37" s="5"/>
    </row>
    <row r="38" spans="1:8" ht="12.95" customHeight="1" x14ac:dyDescent="0.45">
      <c r="A38" s="12" t="s">
        <v>771</v>
      </c>
      <c r="B38" s="5">
        <v>1</v>
      </c>
      <c r="C38" s="5">
        <v>1</v>
      </c>
      <c r="D38" s="5">
        <v>1</v>
      </c>
      <c r="E38" s="5"/>
      <c r="H38" s="5">
        <v>1</v>
      </c>
    </row>
    <row r="39" spans="1:8" ht="12.95" customHeight="1" x14ac:dyDescent="0.45">
      <c r="A39" s="12" t="s">
        <v>772</v>
      </c>
      <c r="B39" s="5">
        <v>0</v>
      </c>
      <c r="C39" s="5">
        <v>0</v>
      </c>
      <c r="D39" s="5">
        <v>0</v>
      </c>
      <c r="E39" s="5"/>
      <c r="H39" s="5">
        <v>0</v>
      </c>
    </row>
    <row r="40" spans="1:8" ht="12.95" customHeight="1" x14ac:dyDescent="0.45">
      <c r="A40" s="12" t="s">
        <v>773</v>
      </c>
      <c r="B40" s="5">
        <v>0</v>
      </c>
      <c r="C40" s="5">
        <v>0</v>
      </c>
      <c r="D40" s="5">
        <v>0</v>
      </c>
      <c r="E40" s="5"/>
      <c r="H40" s="5">
        <v>0</v>
      </c>
    </row>
    <row r="41" spans="1:8" ht="12.95" customHeight="1" x14ac:dyDescent="0.45">
      <c r="A41" s="12" t="s">
        <v>774</v>
      </c>
      <c r="B41" s="5">
        <v>0</v>
      </c>
      <c r="C41" s="5">
        <v>0</v>
      </c>
      <c r="D41" s="5">
        <v>0</v>
      </c>
      <c r="E41" s="5"/>
      <c r="H41" s="5">
        <v>0</v>
      </c>
    </row>
    <row r="42" spans="1:8" ht="12.95" customHeight="1" x14ac:dyDescent="0.45">
      <c r="A42" s="12" t="s">
        <v>775</v>
      </c>
      <c r="B42" s="5">
        <v>0</v>
      </c>
      <c r="C42" s="5">
        <v>1</v>
      </c>
      <c r="D42" s="5">
        <v>0</v>
      </c>
      <c r="E42" s="5"/>
      <c r="H42" s="5">
        <v>0</v>
      </c>
    </row>
    <row r="43" spans="1:8" ht="12.95" customHeight="1" x14ac:dyDescent="0.45">
      <c r="A43" s="12" t="s">
        <v>776</v>
      </c>
      <c r="B43" s="5">
        <v>1</v>
      </c>
      <c r="C43" s="5">
        <v>0</v>
      </c>
      <c r="D43" s="5">
        <v>0</v>
      </c>
      <c r="E43" s="5"/>
      <c r="H43" s="5">
        <v>1</v>
      </c>
    </row>
    <row r="44" spans="1:8" ht="12.95" customHeight="1" x14ac:dyDescent="0.45">
      <c r="A44" s="12" t="s">
        <v>398</v>
      </c>
      <c r="B44" s="5">
        <v>0</v>
      </c>
      <c r="C44" s="5"/>
      <c r="D44" s="5">
        <v>0</v>
      </c>
      <c r="E44" s="5"/>
      <c r="H44" s="5">
        <v>0</v>
      </c>
    </row>
    <row r="45" spans="1:8" ht="12.95" customHeight="1" x14ac:dyDescent="0.45">
      <c r="A45" s="12" t="s">
        <v>777</v>
      </c>
      <c r="B45" s="5">
        <v>0</v>
      </c>
      <c r="C45" s="5">
        <v>0</v>
      </c>
      <c r="D45" s="5">
        <v>0</v>
      </c>
      <c r="E45" s="5"/>
      <c r="H45" s="5">
        <v>0</v>
      </c>
    </row>
    <row r="46" spans="1:8" ht="12.95" customHeight="1" x14ac:dyDescent="0.45">
      <c r="A46" s="12" t="s">
        <v>778</v>
      </c>
      <c r="B46" s="5">
        <v>0</v>
      </c>
      <c r="C46" s="5">
        <v>0</v>
      </c>
      <c r="D46" s="5">
        <v>0</v>
      </c>
      <c r="E46" s="5"/>
      <c r="H46" s="5">
        <v>0</v>
      </c>
    </row>
    <row r="47" spans="1:8" ht="12.95" customHeight="1" x14ac:dyDescent="0.45">
      <c r="A47" s="12" t="s">
        <v>779</v>
      </c>
      <c r="B47" s="5">
        <v>0</v>
      </c>
      <c r="C47" s="5">
        <v>0</v>
      </c>
      <c r="D47" s="5">
        <v>0</v>
      </c>
      <c r="E47" s="5"/>
      <c r="H47" s="5">
        <v>0</v>
      </c>
    </row>
    <row r="48" spans="1:8" ht="12.95" customHeight="1" x14ac:dyDescent="0.45">
      <c r="A48" s="12" t="s">
        <v>780</v>
      </c>
      <c r="B48" s="5">
        <v>0</v>
      </c>
      <c r="C48" s="5">
        <v>0</v>
      </c>
      <c r="D48" s="5"/>
      <c r="E48" s="5"/>
      <c r="H48" s="5">
        <v>1</v>
      </c>
    </row>
    <row r="49" spans="1:8" ht="12.95" customHeight="1" x14ac:dyDescent="0.45">
      <c r="A49" s="12"/>
      <c r="B49" s="3">
        <v>0</v>
      </c>
      <c r="C49" s="5">
        <v>0</v>
      </c>
      <c r="D49" s="5">
        <v>0</v>
      </c>
      <c r="E49" s="5"/>
      <c r="H49" s="5">
        <v>0</v>
      </c>
    </row>
    <row r="50" spans="1:8" ht="12.95" customHeight="1" x14ac:dyDescent="0.45">
      <c r="A50" s="11"/>
      <c r="B50" s="5">
        <v>0</v>
      </c>
      <c r="C50" s="5">
        <v>0</v>
      </c>
      <c r="D50" s="3">
        <v>0</v>
      </c>
      <c r="E50" s="5"/>
      <c r="H50" s="3">
        <v>0</v>
      </c>
    </row>
    <row r="51" spans="1:8" ht="12.95" customHeight="1" x14ac:dyDescent="0.45">
      <c r="A51" s="11"/>
      <c r="B51" s="5">
        <v>0</v>
      </c>
      <c r="C51" s="3">
        <v>0</v>
      </c>
    </row>
    <row r="52" spans="1:8" ht="12.95" customHeight="1" x14ac:dyDescent="0.45">
      <c r="A52" s="11"/>
      <c r="B52" s="5">
        <v>0</v>
      </c>
      <c r="C52" s="5">
        <v>0</v>
      </c>
      <c r="E52" s="5"/>
    </row>
    <row r="53" spans="1:8" ht="12.95" customHeight="1" x14ac:dyDescent="0.45">
      <c r="A53" s="11"/>
      <c r="B53" s="5">
        <v>0</v>
      </c>
      <c r="C53" s="5">
        <v>0</v>
      </c>
      <c r="D53" s="5"/>
      <c r="E53" s="5"/>
    </row>
    <row r="54" spans="1:8" ht="12.95" customHeight="1" x14ac:dyDescent="0.45">
      <c r="A54" s="12"/>
      <c r="B54" s="5"/>
      <c r="C54" s="5">
        <v>0</v>
      </c>
      <c r="D54" s="5"/>
      <c r="E54" s="5"/>
      <c r="H54" s="5">
        <v>0</v>
      </c>
    </row>
    <row r="55" spans="1:8" ht="12.95" customHeight="1" x14ac:dyDescent="0.45">
      <c r="A55" s="11" t="s">
        <v>781</v>
      </c>
      <c r="B55" s="5"/>
      <c r="C55" s="5">
        <v>0</v>
      </c>
      <c r="D55" s="3">
        <v>0</v>
      </c>
      <c r="E55" s="5"/>
      <c r="H55" s="3">
        <v>0</v>
      </c>
    </row>
    <row r="56" spans="1:8" ht="12.95" customHeight="1" x14ac:dyDescent="0.45">
      <c r="A56" s="11" t="s">
        <v>782</v>
      </c>
      <c r="B56" s="5"/>
      <c r="C56" s="5"/>
      <c r="D56" s="3">
        <v>0</v>
      </c>
      <c r="E56" s="5"/>
      <c r="H56" s="3">
        <v>0</v>
      </c>
    </row>
    <row r="57" spans="1:8" ht="16.350000000000001" customHeight="1" x14ac:dyDescent="0.55000000000000004">
      <c r="A57" s="14" t="s">
        <v>74</v>
      </c>
      <c r="B57" s="5">
        <v>0</v>
      </c>
      <c r="C57" s="5"/>
      <c r="E57" s="5"/>
    </row>
    <row r="58" spans="1:8" ht="16.350000000000001" customHeight="1" x14ac:dyDescent="0.55000000000000004">
      <c r="A58" s="10"/>
      <c r="B58" s="3">
        <v>0</v>
      </c>
      <c r="C58" s="5"/>
      <c r="E58" s="5"/>
    </row>
    <row r="59" spans="1:8" ht="16.350000000000001" customHeight="1" x14ac:dyDescent="0.45">
      <c r="B59" s="3">
        <v>0</v>
      </c>
      <c r="C59" s="5"/>
      <c r="E59" s="5"/>
    </row>
    <row r="60" spans="1:8" ht="28.7" customHeight="1" x14ac:dyDescent="0.55000000000000004">
      <c r="A60" s="2" t="str">
        <f>IF(A2="","",A2)</f>
        <v xml:space="preserve">Option List:  Future Orders </v>
      </c>
      <c r="C60" s="5">
        <v>0</v>
      </c>
      <c r="E60" s="5"/>
    </row>
    <row r="61" spans="1:8" ht="12.95" customHeight="1" x14ac:dyDescent="0.45">
      <c r="A61" s="11" t="s">
        <v>783</v>
      </c>
      <c r="C61" s="3">
        <v>0</v>
      </c>
    </row>
    <row r="62" spans="1:8" ht="12.95" customHeight="1" x14ac:dyDescent="0.45">
      <c r="A62" s="15" t="s">
        <v>784</v>
      </c>
      <c r="C62" s="3">
        <v>0</v>
      </c>
      <c r="D62" s="3">
        <v>0</v>
      </c>
      <c r="H62" s="3">
        <v>0</v>
      </c>
    </row>
    <row r="63" spans="1:8" ht="12.95" customHeight="1" x14ac:dyDescent="0.45">
      <c r="A63" s="6" t="s">
        <v>785</v>
      </c>
      <c r="B63" s="3"/>
    </row>
    <row r="64" spans="1:8" ht="12.95" customHeight="1" x14ac:dyDescent="0.45">
      <c r="A64" s="6" t="s">
        <v>107</v>
      </c>
      <c r="B64" s="4">
        <v>0</v>
      </c>
      <c r="D64" s="3">
        <v>0</v>
      </c>
      <c r="H64" s="3">
        <v>0</v>
      </c>
    </row>
    <row r="65" spans="1:8" ht="12.95" customHeight="1" x14ac:dyDescent="0.45">
      <c r="A65" s="6" t="s">
        <v>786</v>
      </c>
      <c r="B65" s="3"/>
    </row>
    <row r="66" spans="1:8" ht="12.95" customHeight="1" x14ac:dyDescent="0.45">
      <c r="A66" s="6" t="s">
        <v>787</v>
      </c>
      <c r="B66" s="3">
        <v>0</v>
      </c>
    </row>
    <row r="67" spans="1:8" ht="12.95" customHeight="1" x14ac:dyDescent="0.45">
      <c r="A67" s="6" t="s">
        <v>788</v>
      </c>
      <c r="B67" s="3"/>
      <c r="C67" s="3">
        <v>0</v>
      </c>
    </row>
    <row r="68" spans="1:8" ht="12.95" customHeight="1" x14ac:dyDescent="0.45">
      <c r="A68" s="6" t="s">
        <v>789</v>
      </c>
      <c r="B68" s="3"/>
    </row>
    <row r="69" spans="1:8" ht="12.95" customHeight="1" x14ac:dyDescent="0.45">
      <c r="A69" s="6"/>
      <c r="B69" s="3"/>
      <c r="C69" s="3">
        <v>0</v>
      </c>
      <c r="H69" s="3">
        <v>1</v>
      </c>
    </row>
    <row r="70" spans="1:8" ht="12.95" customHeight="1" x14ac:dyDescent="0.45">
      <c r="A70" s="6" t="s">
        <v>790</v>
      </c>
      <c r="B70" s="3"/>
    </row>
    <row r="71" spans="1:8" ht="12.95" customHeight="1" x14ac:dyDescent="0.45">
      <c r="A71" s="6" t="s">
        <v>791</v>
      </c>
      <c r="B71" s="3"/>
    </row>
    <row r="72" spans="1:8" ht="12.95" customHeight="1" x14ac:dyDescent="0.45">
      <c r="A72" s="6" t="s">
        <v>792</v>
      </c>
      <c r="B72" s="3"/>
    </row>
    <row r="73" spans="1:8" ht="12.95" customHeight="1" x14ac:dyDescent="0.45">
      <c r="A73" s="6" t="s">
        <v>793</v>
      </c>
      <c r="B73" s="3"/>
    </row>
    <row r="74" spans="1:8" ht="12.95" customHeight="1" x14ac:dyDescent="0.45">
      <c r="A74" s="6"/>
      <c r="B74" s="3"/>
    </row>
    <row r="75" spans="1:8" ht="12.95" customHeight="1" x14ac:dyDescent="0.45">
      <c r="A75" s="6"/>
      <c r="B75" s="3"/>
    </row>
    <row r="76" spans="1:8" ht="12.95" customHeight="1" x14ac:dyDescent="0.5">
      <c r="A76" s="16" t="s">
        <v>794</v>
      </c>
      <c r="B76" s="3"/>
    </row>
    <row r="77" spans="1:8" ht="12.95" customHeight="1" x14ac:dyDescent="0.5">
      <c r="A77" s="8"/>
      <c r="B77" s="3"/>
    </row>
    <row r="78" spans="1:8" ht="12.95" customHeight="1" x14ac:dyDescent="0.5">
      <c r="A78" s="8"/>
    </row>
    <row r="80" spans="1:8" ht="12.95" customHeight="1" x14ac:dyDescent="0.45">
      <c r="A80" t="s">
        <v>795</v>
      </c>
    </row>
    <row r="86" spans="2:8" s="9" customFormat="1" ht="12.95" customHeight="1" x14ac:dyDescent="0.45">
      <c r="B86"/>
      <c r="C86" s="3"/>
      <c r="D86" s="17"/>
      <c r="E86" s="3"/>
      <c r="F86" s="17"/>
      <c r="G86" s="17"/>
      <c r="H86" s="17"/>
    </row>
    <row r="87" spans="2:8" s="9" customFormat="1" ht="12.95" customHeight="1" x14ac:dyDescent="0.45">
      <c r="B87"/>
      <c r="C87" s="3"/>
      <c r="D87" s="17"/>
      <c r="E87" s="3"/>
      <c r="F87" s="17"/>
      <c r="G87" s="17"/>
      <c r="H87" s="17"/>
    </row>
    <row r="88" spans="2:8" s="9" customFormat="1" ht="12.95" customHeight="1" x14ac:dyDescent="0.45">
      <c r="B88"/>
      <c r="C88" s="3"/>
      <c r="D88" s="17"/>
      <c r="E88" s="3"/>
      <c r="F88" s="17"/>
      <c r="G88" s="17"/>
      <c r="H88" s="17"/>
    </row>
    <row r="89" spans="2:8" s="9" customFormat="1" ht="12.95" customHeight="1" x14ac:dyDescent="0.45">
      <c r="B89"/>
      <c r="C89" s="3"/>
      <c r="D89" s="17"/>
      <c r="E89" s="3"/>
      <c r="F89" s="17"/>
      <c r="G89" s="17"/>
      <c r="H89" s="17"/>
    </row>
    <row r="90" spans="2:8" s="9" customFormat="1" ht="12.95" customHeight="1" x14ac:dyDescent="0.45">
      <c r="B90"/>
      <c r="C90" s="3"/>
      <c r="D90" s="17"/>
      <c r="E90" s="3"/>
      <c r="F90" s="17"/>
      <c r="G90" s="17"/>
      <c r="H90" s="17"/>
    </row>
    <row r="91" spans="2:8" s="9" customFormat="1" ht="12.95" customHeight="1" x14ac:dyDescent="0.45">
      <c r="B91"/>
      <c r="C91" s="3"/>
      <c r="D91" s="17"/>
      <c r="E91" s="3"/>
      <c r="F91" s="17"/>
      <c r="G91" s="17"/>
      <c r="H91" s="17"/>
    </row>
    <row r="92" spans="2:8" s="9" customFormat="1" ht="12.95" customHeight="1" x14ac:dyDescent="0.45">
      <c r="B92"/>
      <c r="C92" s="3"/>
      <c r="D92" s="17"/>
      <c r="E92" s="3"/>
      <c r="F92" s="17"/>
      <c r="G92" s="17"/>
      <c r="H92" s="17"/>
    </row>
    <row r="93" spans="2:8" s="9" customFormat="1" ht="12.95" customHeight="1" x14ac:dyDescent="0.45">
      <c r="B93"/>
      <c r="C93" s="3"/>
      <c r="D93" s="17"/>
      <c r="E93" s="3"/>
      <c r="F93" s="17"/>
      <c r="G93" s="17"/>
      <c r="H93" s="17"/>
    </row>
    <row r="94" spans="2:8" s="9" customFormat="1" ht="12.95" customHeight="1" x14ac:dyDescent="0.45">
      <c r="B94"/>
      <c r="C94" s="3"/>
      <c r="D94" s="17"/>
      <c r="E94" s="3"/>
      <c r="F94" s="17"/>
      <c r="G94" s="17"/>
      <c r="H94" s="17"/>
    </row>
    <row r="95" spans="2:8" s="9" customFormat="1" ht="12.95" customHeight="1" x14ac:dyDescent="0.45">
      <c r="B95"/>
      <c r="C95" s="3"/>
      <c r="D95" s="17"/>
      <c r="E95" s="3"/>
      <c r="F95" s="17"/>
      <c r="G95" s="17"/>
      <c r="H95" s="17"/>
    </row>
    <row r="96" spans="2:8" s="9" customFormat="1" ht="12.95" customHeight="1" x14ac:dyDescent="0.45">
      <c r="B96"/>
      <c r="C96" s="3"/>
      <c r="D96" s="17"/>
      <c r="E96" s="3"/>
      <c r="F96" s="17"/>
      <c r="G96" s="17"/>
      <c r="H96" s="17"/>
    </row>
    <row r="97" spans="2:8" s="9" customFormat="1" ht="12.95" customHeight="1" x14ac:dyDescent="0.45">
      <c r="B97"/>
      <c r="C97" s="3"/>
      <c r="D97" s="17"/>
      <c r="E97" s="3"/>
      <c r="F97" s="17"/>
      <c r="G97" s="17"/>
      <c r="H97" s="17"/>
    </row>
    <row r="98" spans="2:8" s="9" customFormat="1" ht="12.95" customHeight="1" x14ac:dyDescent="0.45">
      <c r="B98"/>
      <c r="C98" s="3"/>
      <c r="D98" s="17"/>
      <c r="E98" s="3"/>
      <c r="F98" s="17"/>
      <c r="G98" s="17"/>
      <c r="H98" s="17"/>
    </row>
    <row r="99" spans="2:8" s="9" customFormat="1" ht="12.95" customHeight="1" x14ac:dyDescent="0.45">
      <c r="B99"/>
      <c r="C99" s="3"/>
      <c r="D99" s="17"/>
      <c r="E99" s="3"/>
      <c r="F99" s="17"/>
      <c r="G99" s="17"/>
      <c r="H99" s="17"/>
    </row>
    <row r="100" spans="2:8" s="9" customFormat="1" ht="12.95" customHeight="1" x14ac:dyDescent="0.45">
      <c r="B100"/>
      <c r="C100" s="3"/>
      <c r="D100" s="17"/>
      <c r="E100" s="3"/>
      <c r="F100" s="17"/>
      <c r="G100" s="17"/>
      <c r="H100" s="17"/>
    </row>
    <row r="101" spans="2:8" s="9" customFormat="1" ht="12.95" customHeight="1" x14ac:dyDescent="0.45">
      <c r="B101"/>
      <c r="C101" s="3"/>
      <c r="D101" s="17"/>
      <c r="E101" s="3"/>
      <c r="F101" s="17"/>
      <c r="G101" s="17"/>
      <c r="H101" s="17"/>
    </row>
    <row r="102" spans="2:8" s="9" customFormat="1" ht="12.95" customHeight="1" x14ac:dyDescent="0.45">
      <c r="B102"/>
      <c r="C102" s="3"/>
      <c r="D102" s="17"/>
      <c r="E102" s="3"/>
      <c r="F102" s="17"/>
      <c r="G102" s="17"/>
      <c r="H102" s="17"/>
    </row>
    <row r="103" spans="2:8" s="9" customFormat="1" ht="12.95" customHeight="1" x14ac:dyDescent="0.45">
      <c r="B103"/>
      <c r="C103" s="3"/>
      <c r="D103" s="17"/>
      <c r="E103" s="3"/>
      <c r="F103" s="17"/>
      <c r="G103" s="17"/>
      <c r="H103" s="17"/>
    </row>
    <row r="104" spans="2:8" s="9" customFormat="1" ht="12.95" customHeight="1" x14ac:dyDescent="0.45">
      <c r="B104"/>
      <c r="C104" s="3"/>
      <c r="D104" s="17"/>
      <c r="E104" s="3"/>
      <c r="F104" s="17"/>
      <c r="G104" s="17"/>
      <c r="H104" s="17"/>
    </row>
    <row r="105" spans="2:8" s="9" customFormat="1" ht="12.95" customHeight="1" x14ac:dyDescent="0.45">
      <c r="B105"/>
      <c r="C105" s="3"/>
      <c r="D105" s="17"/>
      <c r="E105" s="3"/>
      <c r="F105" s="17"/>
      <c r="G105" s="17"/>
      <c r="H105" s="17"/>
    </row>
    <row r="106" spans="2:8" s="9" customFormat="1" ht="12.95" customHeight="1" x14ac:dyDescent="0.45">
      <c r="B106"/>
      <c r="C106" s="3"/>
      <c r="D106" s="17"/>
      <c r="E106" s="3"/>
      <c r="F106" s="17"/>
      <c r="G106" s="17"/>
      <c r="H106" s="17"/>
    </row>
    <row r="107" spans="2:8" s="9" customFormat="1" ht="12.95" customHeight="1" x14ac:dyDescent="0.45">
      <c r="B107"/>
      <c r="C107" s="3"/>
      <c r="D107" s="17"/>
      <c r="E107" s="3"/>
      <c r="F107" s="17"/>
      <c r="G107" s="17"/>
      <c r="H107" s="17"/>
    </row>
    <row r="108" spans="2:8" s="9" customFormat="1" ht="12.95" customHeight="1" x14ac:dyDescent="0.45">
      <c r="B108"/>
      <c r="C108" s="3"/>
      <c r="D108" s="17"/>
      <c r="E108" s="3"/>
      <c r="F108" s="17"/>
      <c r="G108" s="17"/>
      <c r="H108" s="17"/>
    </row>
    <row r="109" spans="2:8" s="9" customFormat="1" ht="12.95" customHeight="1" x14ac:dyDescent="0.45">
      <c r="B109"/>
      <c r="C109" s="3"/>
      <c r="D109" s="17"/>
      <c r="E109" s="3"/>
      <c r="F109" s="17"/>
      <c r="G109" s="17"/>
      <c r="H109" s="17"/>
    </row>
    <row r="110" spans="2:8" s="9" customFormat="1" ht="12.95" customHeight="1" x14ac:dyDescent="0.45">
      <c r="B110"/>
      <c r="C110" s="3"/>
      <c r="D110" s="17"/>
      <c r="E110" s="3"/>
      <c r="F110" s="17"/>
      <c r="G110" s="17"/>
      <c r="H110" s="17"/>
    </row>
    <row r="111" spans="2:8" s="9" customFormat="1" ht="12.95" customHeight="1" x14ac:dyDescent="0.45">
      <c r="B111"/>
      <c r="C111" s="3"/>
      <c r="D111" s="17"/>
      <c r="E111" s="3"/>
      <c r="F111" s="17"/>
      <c r="G111" s="17"/>
      <c r="H111" s="17"/>
    </row>
    <row r="112" spans="2:8" s="9" customFormat="1" ht="12.95" customHeight="1" x14ac:dyDescent="0.45">
      <c r="B112"/>
      <c r="C112" s="3"/>
      <c r="D112" s="17"/>
      <c r="E112" s="3"/>
      <c r="F112" s="17"/>
      <c r="G112" s="17"/>
      <c r="H112" s="17"/>
    </row>
    <row r="113" spans="2:8" s="9" customFormat="1" ht="12.95" customHeight="1" x14ac:dyDescent="0.45">
      <c r="B113"/>
      <c r="C113" s="3"/>
      <c r="D113" s="17"/>
      <c r="E113" s="3"/>
      <c r="F113" s="17"/>
      <c r="G113" s="17"/>
      <c r="H113" s="17"/>
    </row>
    <row r="114" spans="2:8" s="9" customFormat="1" ht="12.95" customHeight="1" x14ac:dyDescent="0.45">
      <c r="B114"/>
      <c r="C114" s="3"/>
      <c r="D114" s="17"/>
      <c r="E114" s="3"/>
      <c r="F114" s="17"/>
      <c r="G114" s="17"/>
      <c r="H114" s="17"/>
    </row>
    <row r="115" spans="2:8" s="9" customFormat="1" ht="12.95" customHeight="1" x14ac:dyDescent="0.45">
      <c r="B115"/>
      <c r="C115" s="3"/>
      <c r="D115" s="17"/>
      <c r="E115" s="3"/>
      <c r="F115" s="17"/>
      <c r="G115" s="17"/>
      <c r="H115" s="17"/>
    </row>
    <row r="116" spans="2:8" s="9" customFormat="1" ht="12.95" customHeight="1" x14ac:dyDescent="0.45">
      <c r="B116"/>
      <c r="C116" s="3"/>
      <c r="D116" s="17"/>
      <c r="E116" s="3"/>
      <c r="F116" s="17"/>
      <c r="G116" s="17"/>
      <c r="H116" s="17"/>
    </row>
    <row r="117" spans="2:8" s="9" customFormat="1" ht="12.95" customHeight="1" x14ac:dyDescent="0.45">
      <c r="B117"/>
      <c r="C117" s="3"/>
      <c r="D117" s="17"/>
      <c r="E117" s="3"/>
      <c r="F117" s="17"/>
      <c r="G117" s="17"/>
      <c r="H117" s="17"/>
    </row>
    <row r="118" spans="2:8" s="9" customFormat="1" ht="12.95" customHeight="1" x14ac:dyDescent="0.45">
      <c r="B118"/>
      <c r="C118" s="3"/>
      <c r="D118" s="17"/>
      <c r="E118" s="3"/>
      <c r="F118" s="17"/>
      <c r="G118" s="17"/>
      <c r="H118" s="17"/>
    </row>
    <row r="119" spans="2:8" s="9" customFormat="1" ht="12.95" customHeight="1" x14ac:dyDescent="0.45">
      <c r="B119"/>
      <c r="C119" s="3"/>
      <c r="D119" s="17"/>
      <c r="E119" s="3"/>
      <c r="F119" s="17"/>
      <c r="G119" s="17"/>
      <c r="H119" s="17"/>
    </row>
    <row r="120" spans="2:8" s="9" customFormat="1" ht="12.95" customHeight="1" x14ac:dyDescent="0.45">
      <c r="B120"/>
      <c r="C120" s="3"/>
      <c r="D120" s="17"/>
      <c r="E120" s="3"/>
      <c r="F120" s="17"/>
      <c r="G120" s="17"/>
      <c r="H120" s="17"/>
    </row>
    <row r="121" spans="2:8" s="9" customFormat="1" ht="12.95" customHeight="1" x14ac:dyDescent="0.45">
      <c r="B121"/>
      <c r="C121" s="3"/>
      <c r="D121" s="17"/>
      <c r="E121" s="3"/>
      <c r="F121" s="17"/>
      <c r="G121" s="17"/>
      <c r="H121" s="17"/>
    </row>
    <row r="122" spans="2:8" s="9" customFormat="1" ht="12.95" customHeight="1" x14ac:dyDescent="0.45">
      <c r="B122"/>
      <c r="C122" s="3"/>
      <c r="D122" s="17"/>
      <c r="E122" s="3"/>
      <c r="F122" s="17"/>
      <c r="G122" s="17"/>
      <c r="H122" s="17"/>
    </row>
    <row r="123" spans="2:8" s="9" customFormat="1" ht="12.95" customHeight="1" x14ac:dyDescent="0.45">
      <c r="B123"/>
      <c r="C123" s="3"/>
      <c r="D123" s="17"/>
      <c r="E123" s="3"/>
      <c r="F123" s="17"/>
      <c r="G123" s="17"/>
      <c r="H123" s="17"/>
    </row>
    <row r="124" spans="2:8" s="9" customFormat="1" ht="12.95" customHeight="1" x14ac:dyDescent="0.45">
      <c r="B124"/>
      <c r="C124" s="3"/>
      <c r="D124" s="17"/>
      <c r="E124" s="3"/>
      <c r="F124" s="17"/>
      <c r="G124" s="17"/>
      <c r="H124" s="17"/>
    </row>
    <row r="125" spans="2:8" s="9" customFormat="1" ht="12.95" customHeight="1" x14ac:dyDescent="0.45">
      <c r="B125"/>
      <c r="C125" s="3"/>
      <c r="D125" s="17"/>
      <c r="E125" s="3"/>
      <c r="F125" s="17"/>
      <c r="G125" s="17"/>
      <c r="H125" s="17"/>
    </row>
    <row r="126" spans="2:8" s="9" customFormat="1" ht="12.95" customHeight="1" x14ac:dyDescent="0.45">
      <c r="B126"/>
      <c r="C126" s="3"/>
      <c r="D126" s="17"/>
      <c r="E126" s="3"/>
      <c r="F126" s="17"/>
      <c r="G126" s="17"/>
      <c r="H126" s="17"/>
    </row>
    <row r="127" spans="2:8" s="9" customFormat="1" ht="12.95" customHeight="1" x14ac:dyDescent="0.45">
      <c r="B127"/>
      <c r="C127" s="3"/>
      <c r="D127" s="17"/>
      <c r="E127" s="3"/>
      <c r="F127" s="17"/>
      <c r="G127" s="17"/>
      <c r="H127" s="17"/>
    </row>
    <row r="128" spans="2:8" s="9" customFormat="1" ht="12.95" customHeight="1" x14ac:dyDescent="0.45">
      <c r="B128"/>
      <c r="C128" s="3"/>
      <c r="D128" s="17"/>
      <c r="E128" s="3"/>
      <c r="F128" s="17"/>
      <c r="G128" s="17"/>
      <c r="H128" s="17"/>
    </row>
    <row r="129" spans="2:8" s="9" customFormat="1" ht="12.95" customHeight="1" x14ac:dyDescent="0.45">
      <c r="B129"/>
      <c r="C129" s="3"/>
      <c r="D129" s="17"/>
      <c r="E129" s="3"/>
      <c r="F129" s="17"/>
      <c r="G129" s="17"/>
      <c r="H129" s="17"/>
    </row>
    <row r="130" spans="2:8" s="9" customFormat="1" ht="12.95" customHeight="1" x14ac:dyDescent="0.45">
      <c r="B130"/>
      <c r="C130" s="3"/>
      <c r="D130" s="17"/>
      <c r="E130" s="3"/>
      <c r="F130" s="17"/>
      <c r="G130" s="17"/>
      <c r="H130" s="17"/>
    </row>
    <row r="131" spans="2:8" s="9" customFormat="1" ht="12.95" customHeight="1" x14ac:dyDescent="0.45">
      <c r="B131"/>
      <c r="C131" s="3"/>
      <c r="D131" s="17"/>
      <c r="E131" s="3"/>
      <c r="F131" s="17"/>
      <c r="G131" s="17"/>
      <c r="H131" s="17"/>
    </row>
    <row r="132" spans="2:8" s="9" customFormat="1" ht="12.95" customHeight="1" x14ac:dyDescent="0.45">
      <c r="B132"/>
      <c r="C132" s="3"/>
      <c r="D132" s="17"/>
      <c r="E132" s="3"/>
      <c r="F132" s="17"/>
      <c r="G132" s="17"/>
      <c r="H132" s="17"/>
    </row>
    <row r="133" spans="2:8" s="9" customFormat="1" ht="12.95" customHeight="1" x14ac:dyDescent="0.45">
      <c r="B133"/>
      <c r="C133" s="3"/>
      <c r="D133" s="17"/>
      <c r="E133" s="3"/>
      <c r="F133" s="17"/>
      <c r="G133" s="17"/>
      <c r="H133" s="17"/>
    </row>
    <row r="134" spans="2:8" s="9" customFormat="1" ht="12.95" customHeight="1" x14ac:dyDescent="0.45">
      <c r="B134"/>
      <c r="C134" s="3"/>
      <c r="D134" s="17"/>
      <c r="E134" s="3"/>
      <c r="F134" s="17"/>
      <c r="G134" s="17"/>
      <c r="H134" s="17"/>
    </row>
    <row r="135" spans="2:8" s="9" customFormat="1" ht="12.95" customHeight="1" x14ac:dyDescent="0.45">
      <c r="B135"/>
      <c r="C135" s="3"/>
      <c r="D135" s="17"/>
      <c r="E135" s="3"/>
      <c r="F135" s="17"/>
      <c r="G135" s="17"/>
      <c r="H135" s="17"/>
    </row>
    <row r="136" spans="2:8" s="9" customFormat="1" ht="12.95" customHeight="1" x14ac:dyDescent="0.45">
      <c r="B136"/>
      <c r="C136" s="3"/>
      <c r="D136" s="17"/>
      <c r="E136" s="3"/>
      <c r="F136" s="17"/>
      <c r="G136" s="17"/>
      <c r="H136" s="17"/>
    </row>
    <row r="137" spans="2:8" s="9" customFormat="1" ht="12.95" customHeight="1" x14ac:dyDescent="0.45">
      <c r="B137"/>
      <c r="C137" s="3"/>
      <c r="D137" s="17"/>
      <c r="E137" s="3"/>
      <c r="F137" s="17"/>
      <c r="G137" s="17"/>
      <c r="H137" s="17"/>
    </row>
    <row r="138" spans="2:8" s="9" customFormat="1" ht="12.95" customHeight="1" x14ac:dyDescent="0.45">
      <c r="B138"/>
      <c r="C138" s="3"/>
      <c r="D138" s="17"/>
      <c r="E138" s="3"/>
      <c r="F138" s="17"/>
      <c r="G138" s="17"/>
      <c r="H138" s="17"/>
    </row>
    <row r="139" spans="2:8" s="9" customFormat="1" ht="12.95" customHeight="1" x14ac:dyDescent="0.45">
      <c r="B139"/>
      <c r="C139" s="3"/>
      <c r="D139" s="17"/>
      <c r="E139" s="3"/>
      <c r="F139" s="17"/>
      <c r="G139" s="17"/>
      <c r="H139" s="17"/>
    </row>
    <row r="140" spans="2:8" s="9" customFormat="1" ht="12.95" customHeight="1" x14ac:dyDescent="0.45">
      <c r="B140"/>
      <c r="C140" s="3"/>
      <c r="D140" s="17"/>
      <c r="E140" s="3"/>
      <c r="F140" s="17"/>
      <c r="G140" s="17"/>
      <c r="H140" s="17"/>
    </row>
    <row r="141" spans="2:8" s="9" customFormat="1" ht="12.95" customHeight="1" x14ac:dyDescent="0.45">
      <c r="B141"/>
      <c r="C141" s="3"/>
      <c r="D141" s="17"/>
      <c r="E141" s="3"/>
      <c r="F141" s="17"/>
      <c r="G141" s="17"/>
      <c r="H141" s="17"/>
    </row>
    <row r="142" spans="2:8" s="9" customFormat="1" ht="12.95" customHeight="1" x14ac:dyDescent="0.45">
      <c r="B142"/>
      <c r="C142" s="3"/>
      <c r="D142" s="17"/>
      <c r="E142" s="3"/>
      <c r="F142" s="17"/>
      <c r="G142" s="17"/>
      <c r="H142" s="17"/>
    </row>
    <row r="143" spans="2:8" s="9" customFormat="1" ht="12.95" customHeight="1" x14ac:dyDescent="0.45">
      <c r="B143"/>
      <c r="C143" s="3"/>
      <c r="D143" s="17"/>
      <c r="E143" s="3"/>
      <c r="F143" s="17"/>
      <c r="G143" s="17"/>
      <c r="H143" s="17"/>
    </row>
    <row r="144" spans="2:8" s="9" customFormat="1" ht="12.95" customHeight="1" x14ac:dyDescent="0.45">
      <c r="B144"/>
      <c r="C144" s="3"/>
      <c r="D144" s="17"/>
      <c r="E144" s="3"/>
      <c r="F144" s="17"/>
      <c r="G144" s="17"/>
      <c r="H144" s="17"/>
    </row>
    <row r="145" spans="2:8" s="9" customFormat="1" ht="12.95" customHeight="1" x14ac:dyDescent="0.45">
      <c r="B145"/>
      <c r="C145" s="3"/>
      <c r="D145" s="17"/>
      <c r="E145" s="3"/>
      <c r="F145" s="17"/>
      <c r="G145" s="17"/>
      <c r="H145" s="17"/>
    </row>
    <row r="168" spans="2:8" s="7" customFormat="1" ht="12.95" customHeight="1" x14ac:dyDescent="0.45">
      <c r="B168"/>
      <c r="C168" s="3"/>
      <c r="D168" s="18"/>
      <c r="E168" s="3"/>
      <c r="F168" s="18"/>
      <c r="G168" s="18"/>
      <c r="H168" s="18"/>
    </row>
    <row r="169" spans="2:8" s="7" customFormat="1" ht="12.95" customHeight="1" x14ac:dyDescent="0.45">
      <c r="B169"/>
      <c r="C169" s="3"/>
      <c r="D169" s="18"/>
      <c r="E169" s="3"/>
      <c r="F169" s="18"/>
      <c r="G169" s="18"/>
      <c r="H169" s="18"/>
    </row>
    <row r="170" spans="2:8" s="7" customFormat="1" ht="12.95" customHeight="1" x14ac:dyDescent="0.45">
      <c r="B170"/>
      <c r="C170" s="3"/>
      <c r="D170" s="18"/>
      <c r="E170" s="3"/>
      <c r="F170" s="18"/>
      <c r="G170" s="18"/>
      <c r="H170" s="18"/>
    </row>
    <row r="171" spans="2:8" s="7" customFormat="1" ht="12.95" customHeight="1" x14ac:dyDescent="0.45">
      <c r="B171"/>
      <c r="C171" s="3"/>
      <c r="D171" s="18"/>
      <c r="E171" s="3"/>
      <c r="F171" s="18"/>
      <c r="G171" s="18"/>
      <c r="H171" s="18"/>
    </row>
    <row r="172" spans="2:8" s="7" customFormat="1" ht="12.95" customHeight="1" x14ac:dyDescent="0.45">
      <c r="B172"/>
      <c r="C172" s="3"/>
      <c r="D172" s="18"/>
      <c r="E172" s="3"/>
      <c r="F172" s="18"/>
      <c r="G172" s="18"/>
      <c r="H172" s="18"/>
    </row>
    <row r="173" spans="2:8" s="7" customFormat="1" ht="12.95" customHeight="1" x14ac:dyDescent="0.45">
      <c r="B173"/>
      <c r="C173" s="3"/>
      <c r="D173" s="18"/>
      <c r="E173" s="3"/>
      <c r="F173" s="18"/>
      <c r="G173" s="18"/>
      <c r="H173" s="18"/>
    </row>
    <row r="174" spans="2:8" s="7" customFormat="1" ht="12.95" customHeight="1" x14ac:dyDescent="0.45">
      <c r="B174"/>
      <c r="C174" s="3"/>
      <c r="D174" s="18"/>
      <c r="E174" s="3"/>
      <c r="F174" s="18"/>
      <c r="G174" s="18"/>
      <c r="H174" s="18"/>
    </row>
    <row r="175" spans="2:8" s="7" customFormat="1" ht="12.95" customHeight="1" x14ac:dyDescent="0.45">
      <c r="B175"/>
      <c r="C175" s="3"/>
      <c r="D175" s="18"/>
      <c r="E175" s="3"/>
      <c r="F175" s="18"/>
      <c r="G175" s="18"/>
      <c r="H175" s="18"/>
    </row>
    <row r="176" spans="2:8" s="7" customFormat="1" ht="12.95" customHeight="1" x14ac:dyDescent="0.45">
      <c r="B176"/>
      <c r="C176" s="3"/>
      <c r="D176" s="18"/>
      <c r="E176" s="3"/>
      <c r="F176" s="18"/>
      <c r="G176" s="18"/>
      <c r="H176" s="18"/>
    </row>
    <row r="177" spans="2:8" s="7" customFormat="1" ht="12.95" customHeight="1" x14ac:dyDescent="0.45">
      <c r="B177"/>
      <c r="C177" s="3"/>
      <c r="D177" s="18"/>
      <c r="E177" s="3"/>
      <c r="F177" s="18"/>
      <c r="G177" s="18"/>
      <c r="H177" s="18"/>
    </row>
    <row r="178" spans="2:8" s="7" customFormat="1" ht="12.95" customHeight="1" x14ac:dyDescent="0.45">
      <c r="B178"/>
      <c r="C178" s="3"/>
      <c r="D178" s="18"/>
      <c r="E178" s="3"/>
      <c r="F178" s="18"/>
      <c r="G178" s="18"/>
      <c r="H178" s="18"/>
    </row>
    <row r="179" spans="2:8" s="7" customFormat="1" ht="12.95" customHeight="1" x14ac:dyDescent="0.45">
      <c r="B179"/>
      <c r="C179" s="3"/>
      <c r="D179" s="18"/>
      <c r="E179" s="3"/>
      <c r="F179" s="18"/>
      <c r="G179" s="18"/>
      <c r="H179" s="18"/>
    </row>
    <row r="180" spans="2:8" s="7" customFormat="1" ht="12.95" customHeight="1" x14ac:dyDescent="0.45">
      <c r="B180"/>
      <c r="C180" s="3"/>
      <c r="D180" s="18"/>
      <c r="E180" s="3"/>
      <c r="F180" s="18"/>
      <c r="G180" s="18"/>
      <c r="H180" s="18"/>
    </row>
    <row r="181" spans="2:8" s="7" customFormat="1" ht="12.95" customHeight="1" x14ac:dyDescent="0.45">
      <c r="B181"/>
      <c r="C181" s="3"/>
      <c r="D181" s="18"/>
      <c r="E181" s="3"/>
      <c r="F181" s="18"/>
      <c r="G181" s="18"/>
      <c r="H181" s="18"/>
    </row>
    <row r="182" spans="2:8" s="7" customFormat="1" ht="12.95" customHeight="1" x14ac:dyDescent="0.45">
      <c r="B182"/>
      <c r="C182" s="3"/>
      <c r="D182" s="18"/>
      <c r="E182" s="3"/>
      <c r="F182" s="18"/>
      <c r="G182" s="18"/>
      <c r="H182" s="18"/>
    </row>
    <row r="183" spans="2:8" s="7" customFormat="1" ht="12.95" customHeight="1" x14ac:dyDescent="0.45">
      <c r="B183"/>
      <c r="C183" s="3"/>
      <c r="D183" s="18"/>
      <c r="E183" s="3"/>
      <c r="F183" s="18"/>
      <c r="G183" s="18"/>
      <c r="H183" s="18"/>
    </row>
    <row r="184" spans="2:8" s="7" customFormat="1" ht="12.95" customHeight="1" x14ac:dyDescent="0.45">
      <c r="B184"/>
      <c r="C184" s="3"/>
      <c r="D184" s="18"/>
      <c r="E184" s="3"/>
      <c r="F184" s="18"/>
      <c r="G184" s="18"/>
      <c r="H184" s="18"/>
    </row>
    <row r="185" spans="2:8" s="7" customFormat="1" ht="12.95" customHeight="1" x14ac:dyDescent="0.45">
      <c r="B185"/>
      <c r="C185" s="3"/>
      <c r="D185" s="18"/>
      <c r="E185" s="3"/>
      <c r="F185" s="18"/>
      <c r="G185" s="18"/>
      <c r="H185" s="18"/>
    </row>
    <row r="186" spans="2:8" s="7" customFormat="1" ht="12.95" customHeight="1" x14ac:dyDescent="0.45">
      <c r="B186"/>
      <c r="C186" s="3"/>
      <c r="D186" s="18"/>
      <c r="E186" s="3"/>
      <c r="F186" s="18"/>
      <c r="G186" s="18"/>
      <c r="H186" s="18"/>
    </row>
    <row r="187" spans="2:8" s="7" customFormat="1" ht="12.95" customHeight="1" x14ac:dyDescent="0.45">
      <c r="B187"/>
      <c r="C187" s="3"/>
      <c r="D187" s="18"/>
      <c r="E187" s="3"/>
      <c r="F187" s="18"/>
      <c r="G187" s="18"/>
      <c r="H187" s="18"/>
    </row>
    <row r="188" spans="2:8" s="7" customFormat="1" ht="12.95" customHeight="1" x14ac:dyDescent="0.45">
      <c r="B188"/>
      <c r="C188" s="3"/>
      <c r="D188" s="18"/>
      <c r="E188" s="3"/>
      <c r="F188" s="18"/>
      <c r="G188" s="18"/>
      <c r="H188" s="18"/>
    </row>
    <row r="189" spans="2:8" s="7" customFormat="1" ht="12.95" customHeight="1" x14ac:dyDescent="0.45">
      <c r="B189"/>
      <c r="C189" s="3"/>
      <c r="D189" s="18"/>
      <c r="E189" s="3"/>
      <c r="F189" s="18"/>
      <c r="G189" s="18"/>
      <c r="H189" s="18"/>
    </row>
    <row r="190" spans="2:8" s="7" customFormat="1" ht="12.95" customHeight="1" x14ac:dyDescent="0.45">
      <c r="B190"/>
      <c r="C190" s="3"/>
      <c r="D190" s="18"/>
      <c r="E190" s="3"/>
      <c r="F190" s="18"/>
      <c r="G190" s="18"/>
      <c r="H190" s="18"/>
    </row>
    <row r="191" spans="2:8" s="7" customFormat="1" ht="12.95" customHeight="1" x14ac:dyDescent="0.45">
      <c r="B191"/>
      <c r="C191" s="3"/>
      <c r="D191" s="18"/>
      <c r="E191" s="3"/>
      <c r="F191" s="18"/>
      <c r="G191" s="18"/>
      <c r="H191" s="18"/>
    </row>
    <row r="192" spans="2:8" s="7" customFormat="1" ht="12.95" customHeight="1" x14ac:dyDescent="0.45">
      <c r="B192"/>
      <c r="C192" s="3"/>
      <c r="D192" s="18"/>
      <c r="E192" s="3"/>
      <c r="F192" s="18"/>
      <c r="G192" s="18"/>
      <c r="H192" s="18"/>
    </row>
    <row r="193" spans="2:8" s="7" customFormat="1" ht="12.95" customHeight="1" x14ac:dyDescent="0.45">
      <c r="B193"/>
      <c r="C193" s="3"/>
      <c r="D193" s="18"/>
      <c r="E193" s="3"/>
      <c r="F193" s="18"/>
      <c r="G193" s="18"/>
      <c r="H193" s="18"/>
    </row>
    <row r="194" spans="2:8" s="7" customFormat="1" ht="12.95" customHeight="1" x14ac:dyDescent="0.45">
      <c r="B194"/>
      <c r="C194" s="3"/>
      <c r="D194" s="18"/>
      <c r="E194" s="3"/>
      <c r="F194" s="18"/>
      <c r="G194" s="18"/>
      <c r="H194" s="18"/>
    </row>
    <row r="195" spans="2:8" s="7" customFormat="1" ht="12.95" customHeight="1" x14ac:dyDescent="0.45">
      <c r="B195"/>
      <c r="C195" s="3"/>
      <c r="D195" s="18"/>
      <c r="E195" s="3"/>
      <c r="F195" s="18"/>
      <c r="G195" s="18"/>
      <c r="H195" s="18"/>
    </row>
    <row r="196" spans="2:8" s="7" customFormat="1" ht="12.95" customHeight="1" x14ac:dyDescent="0.45">
      <c r="B196"/>
      <c r="C196" s="3"/>
      <c r="D196" s="18"/>
      <c r="E196" s="3"/>
      <c r="F196" s="18"/>
      <c r="G196" s="18"/>
      <c r="H196" s="18"/>
    </row>
    <row r="197" spans="2:8" s="7" customFormat="1" ht="12.95" customHeight="1" x14ac:dyDescent="0.45">
      <c r="B197"/>
      <c r="C197" s="3"/>
      <c r="D197" s="18"/>
      <c r="E197" s="3"/>
      <c r="F197" s="18"/>
      <c r="G197" s="18"/>
      <c r="H197" s="18"/>
    </row>
    <row r="198" spans="2:8" s="7" customFormat="1" ht="12.95" customHeight="1" x14ac:dyDescent="0.45">
      <c r="B198"/>
      <c r="C198" s="3"/>
      <c r="D198" s="18"/>
      <c r="E198" s="3"/>
      <c r="F198" s="18"/>
      <c r="G198" s="18"/>
      <c r="H198" s="18"/>
    </row>
    <row r="199" spans="2:8" s="7" customFormat="1" ht="12.95" customHeight="1" x14ac:dyDescent="0.45">
      <c r="B199"/>
      <c r="C199" s="3"/>
      <c r="D199" s="18"/>
      <c r="E199" s="3"/>
      <c r="F199" s="18"/>
      <c r="G199" s="18"/>
      <c r="H199" s="18"/>
    </row>
    <row r="200" spans="2:8" s="7" customFormat="1" ht="12.95" customHeight="1" x14ac:dyDescent="0.45">
      <c r="B200"/>
      <c r="C200" s="3"/>
      <c r="D200" s="18"/>
      <c r="E200" s="3"/>
      <c r="F200" s="18"/>
      <c r="G200" s="18"/>
      <c r="H200" s="18"/>
    </row>
    <row r="201" spans="2:8" s="7" customFormat="1" ht="12.95" customHeight="1" x14ac:dyDescent="0.45">
      <c r="B201"/>
      <c r="C201" s="3"/>
      <c r="D201" s="18"/>
      <c r="E201" s="3"/>
      <c r="F201" s="18"/>
      <c r="G201" s="18"/>
      <c r="H201" s="18"/>
    </row>
    <row r="202" spans="2:8" s="7" customFormat="1" ht="12.95" customHeight="1" x14ac:dyDescent="0.45">
      <c r="B202"/>
      <c r="C202" s="3"/>
      <c r="D202" s="18"/>
      <c r="E202" s="3"/>
      <c r="F202" s="18"/>
      <c r="G202" s="18"/>
      <c r="H202" s="18"/>
    </row>
    <row r="203" spans="2:8" s="7" customFormat="1" ht="12.95" customHeight="1" x14ac:dyDescent="0.45">
      <c r="B203"/>
      <c r="C203" s="3"/>
      <c r="D203" s="18"/>
      <c r="E203" s="3"/>
      <c r="F203" s="18"/>
      <c r="G203" s="18"/>
      <c r="H203" s="18"/>
    </row>
    <row r="204" spans="2:8" s="7" customFormat="1" ht="12.95" customHeight="1" x14ac:dyDescent="0.45">
      <c r="B204"/>
      <c r="C204" s="3"/>
      <c r="D204" s="18"/>
      <c r="E204" s="3"/>
      <c r="F204" s="18"/>
      <c r="G204" s="18"/>
      <c r="H204" s="18"/>
    </row>
    <row r="205" spans="2:8" s="7" customFormat="1" ht="12.95" customHeight="1" x14ac:dyDescent="0.45">
      <c r="B205"/>
      <c r="C205" s="3"/>
      <c r="D205" s="18"/>
      <c r="E205" s="3"/>
      <c r="F205" s="18"/>
      <c r="G205" s="18"/>
      <c r="H205" s="18"/>
    </row>
    <row r="206" spans="2:8" s="7" customFormat="1" ht="12.95" customHeight="1" x14ac:dyDescent="0.45">
      <c r="B206"/>
      <c r="C206" s="3"/>
      <c r="D206" s="18"/>
      <c r="E206" s="3"/>
      <c r="F206" s="18"/>
      <c r="G206" s="18"/>
      <c r="H206" s="18"/>
    </row>
    <row r="207" spans="2:8" s="7" customFormat="1" ht="12.95" customHeight="1" x14ac:dyDescent="0.45">
      <c r="B207"/>
      <c r="C207" s="3"/>
      <c r="D207" s="18"/>
      <c r="E207" s="3"/>
      <c r="F207" s="18"/>
      <c r="G207" s="18"/>
      <c r="H207" s="18"/>
    </row>
    <row r="208" spans="2:8" s="7" customFormat="1" ht="12.95" customHeight="1" x14ac:dyDescent="0.45">
      <c r="B208"/>
      <c r="C208" s="3"/>
      <c r="D208" s="18"/>
      <c r="E208" s="3"/>
      <c r="F208" s="18"/>
      <c r="G208" s="18"/>
      <c r="H208" s="18"/>
    </row>
    <row r="209" spans="2:8" s="7" customFormat="1" ht="12.95" customHeight="1" x14ac:dyDescent="0.45">
      <c r="B209"/>
      <c r="C209" s="3"/>
      <c r="D209" s="18"/>
      <c r="E209" s="3"/>
      <c r="F209" s="18"/>
      <c r="G209" s="18"/>
      <c r="H209" s="18"/>
    </row>
    <row r="210" spans="2:8" s="7" customFormat="1" ht="12.95" customHeight="1" x14ac:dyDescent="0.45">
      <c r="B210"/>
      <c r="C210" s="3"/>
      <c r="D210" s="18"/>
      <c r="E210" s="3"/>
      <c r="F210" s="18"/>
      <c r="G210" s="18"/>
      <c r="H210" s="18"/>
    </row>
    <row r="211" spans="2:8" s="7" customFormat="1" ht="12.95" customHeight="1" x14ac:dyDescent="0.45">
      <c r="B211"/>
      <c r="C211" s="3"/>
      <c r="D211" s="18"/>
      <c r="E211" s="3"/>
      <c r="F211" s="18"/>
      <c r="G211" s="18"/>
      <c r="H211" s="18"/>
    </row>
    <row r="212" spans="2:8" s="7" customFormat="1" ht="12.95" customHeight="1" x14ac:dyDescent="0.45">
      <c r="B212"/>
      <c r="C212" s="3"/>
      <c r="D212" s="18"/>
      <c r="E212" s="3"/>
      <c r="F212" s="18"/>
      <c r="G212" s="18"/>
      <c r="H212" s="18"/>
    </row>
    <row r="213" spans="2:8" s="7" customFormat="1" ht="12.95" customHeight="1" x14ac:dyDescent="0.45">
      <c r="B213"/>
      <c r="C213" s="3"/>
      <c r="D213" s="18"/>
      <c r="E213" s="3"/>
      <c r="F213" s="18"/>
      <c r="G213" s="18"/>
      <c r="H213" s="18"/>
    </row>
    <row r="214" spans="2:8" s="7" customFormat="1" ht="12.95" customHeight="1" x14ac:dyDescent="0.45">
      <c r="B214"/>
      <c r="C214" s="3"/>
      <c r="D214" s="18"/>
      <c r="E214" s="3"/>
      <c r="F214" s="18"/>
      <c r="G214" s="18"/>
      <c r="H214" s="18"/>
    </row>
    <row r="215" spans="2:8" s="7" customFormat="1" ht="12.95" customHeight="1" x14ac:dyDescent="0.45">
      <c r="B215"/>
      <c r="C215" s="3"/>
      <c r="D215" s="18"/>
      <c r="E215" s="3"/>
      <c r="F215" s="18"/>
      <c r="G215" s="18"/>
      <c r="H215" s="18"/>
    </row>
    <row r="216" spans="2:8" s="7" customFormat="1" ht="12.95" customHeight="1" x14ac:dyDescent="0.45">
      <c r="B216"/>
      <c r="C216" s="3"/>
      <c r="D216" s="18"/>
      <c r="E216" s="3"/>
      <c r="F216" s="18"/>
      <c r="G216" s="18"/>
      <c r="H216" s="18"/>
    </row>
    <row r="217" spans="2:8" s="7" customFormat="1" ht="12.95" customHeight="1" x14ac:dyDescent="0.45">
      <c r="B217"/>
      <c r="C217" s="3"/>
      <c r="D217" s="18"/>
      <c r="E217" s="3"/>
      <c r="F217" s="18"/>
      <c r="G217" s="18"/>
      <c r="H217" s="18"/>
    </row>
    <row r="218" spans="2:8" s="7" customFormat="1" ht="12.95" customHeight="1" x14ac:dyDescent="0.45">
      <c r="B218"/>
      <c r="C218" s="3"/>
      <c r="D218" s="18"/>
      <c r="E218" s="3"/>
      <c r="F218" s="18"/>
      <c r="G218" s="18"/>
      <c r="H218" s="18"/>
    </row>
    <row r="219" spans="2:8" s="7" customFormat="1" ht="12.95" customHeight="1" x14ac:dyDescent="0.45">
      <c r="B219"/>
      <c r="C219" s="3"/>
      <c r="D219" s="18"/>
      <c r="E219" s="3"/>
      <c r="F219" s="18"/>
      <c r="G219" s="18"/>
      <c r="H219" s="18"/>
    </row>
    <row r="220" spans="2:8" s="7" customFormat="1" ht="12.95" customHeight="1" x14ac:dyDescent="0.45">
      <c r="B220"/>
      <c r="C220" s="3"/>
      <c r="D220" s="18"/>
      <c r="E220" s="3"/>
      <c r="F220" s="18"/>
      <c r="G220" s="18"/>
      <c r="H220" s="18"/>
    </row>
    <row r="221" spans="2:8" s="7" customFormat="1" ht="12.95" customHeight="1" x14ac:dyDescent="0.45">
      <c r="B221"/>
      <c r="C221" s="3"/>
      <c r="D221" s="18"/>
      <c r="E221" s="3"/>
      <c r="F221" s="18"/>
      <c r="G221" s="18"/>
      <c r="H221" s="18"/>
    </row>
    <row r="222" spans="2:8" s="7" customFormat="1" ht="12.95" customHeight="1" x14ac:dyDescent="0.45">
      <c r="B222"/>
      <c r="C222" s="3"/>
      <c r="D222" s="18"/>
      <c r="E222" s="3"/>
      <c r="F222" s="18"/>
      <c r="G222" s="18"/>
      <c r="H222" s="18"/>
    </row>
    <row r="223" spans="2:8" s="7" customFormat="1" ht="12.95" customHeight="1" x14ac:dyDescent="0.45">
      <c r="B223"/>
      <c r="C223" s="3"/>
      <c r="D223" s="18"/>
      <c r="E223" s="3"/>
      <c r="F223" s="18"/>
      <c r="G223" s="18"/>
      <c r="H223" s="18"/>
    </row>
    <row r="224" spans="2:8" s="7" customFormat="1" ht="12.95" customHeight="1" x14ac:dyDescent="0.45">
      <c r="B224"/>
      <c r="C224" s="3"/>
      <c r="D224" s="18"/>
      <c r="E224" s="3"/>
      <c r="F224" s="18"/>
      <c r="G224" s="18"/>
      <c r="H224" s="18"/>
    </row>
    <row r="225" spans="2:8" s="7" customFormat="1" ht="12.95" customHeight="1" x14ac:dyDescent="0.45">
      <c r="B225"/>
      <c r="C225" s="3"/>
      <c r="D225" s="18"/>
      <c r="E225" s="3"/>
      <c r="F225" s="18"/>
      <c r="G225" s="18"/>
      <c r="H225" s="18"/>
    </row>
    <row r="226" spans="2:8" s="7" customFormat="1" ht="12.95" customHeight="1" x14ac:dyDescent="0.45">
      <c r="B226"/>
      <c r="C226" s="3"/>
      <c r="D226" s="18"/>
      <c r="E226" s="3"/>
      <c r="F226" s="18"/>
      <c r="G226" s="18"/>
      <c r="H226" s="18"/>
    </row>
    <row r="227" spans="2:8" s="7" customFormat="1" ht="12.95" customHeight="1" x14ac:dyDescent="0.45">
      <c r="B227"/>
      <c r="C227" s="3"/>
      <c r="D227" s="18"/>
      <c r="E227" s="3"/>
      <c r="F227" s="18"/>
      <c r="G227" s="18"/>
      <c r="H227" s="18"/>
    </row>
    <row r="228" spans="2:8" s="7" customFormat="1" ht="12.95" customHeight="1" x14ac:dyDescent="0.45">
      <c r="B228"/>
      <c r="C228" s="3"/>
      <c r="D228" s="18"/>
      <c r="E228" s="3"/>
      <c r="F228" s="18"/>
      <c r="G228" s="18"/>
      <c r="H228" s="18"/>
    </row>
    <row r="229" spans="2:8" s="7" customFormat="1" ht="12.95" customHeight="1" x14ac:dyDescent="0.45">
      <c r="B229"/>
      <c r="C229" s="3"/>
      <c r="D229" s="18"/>
      <c r="E229" s="3"/>
      <c r="F229" s="18"/>
      <c r="G229" s="18"/>
      <c r="H229" s="18"/>
    </row>
    <row r="230" spans="2:8" s="7" customFormat="1" ht="12.95" customHeight="1" x14ac:dyDescent="0.45">
      <c r="B230"/>
      <c r="C230" s="3"/>
      <c r="D230" s="18"/>
      <c r="E230" s="3"/>
      <c r="F230" s="18"/>
      <c r="G230" s="18"/>
      <c r="H230" s="18"/>
    </row>
    <row r="231" spans="2:8" s="7" customFormat="1" ht="12.95" customHeight="1" x14ac:dyDescent="0.45">
      <c r="B231"/>
      <c r="C231" s="3"/>
      <c r="D231" s="18"/>
      <c r="E231" s="3"/>
      <c r="F231" s="18"/>
      <c r="G231" s="18"/>
      <c r="H231" s="18"/>
    </row>
    <row r="232" spans="2:8" s="7" customFormat="1" ht="12.95" customHeight="1" x14ac:dyDescent="0.45">
      <c r="B232"/>
      <c r="C232" s="3"/>
      <c r="D232" s="18"/>
      <c r="E232" s="3"/>
      <c r="F232" s="18"/>
      <c r="G232" s="18"/>
      <c r="H232" s="18"/>
    </row>
    <row r="233" spans="2:8" s="7" customFormat="1" ht="12.95" customHeight="1" x14ac:dyDescent="0.45">
      <c r="B233"/>
      <c r="C233" s="3"/>
      <c r="D233" s="18"/>
      <c r="E233" s="3"/>
      <c r="F233" s="18"/>
      <c r="G233" s="18"/>
      <c r="H233" s="18"/>
    </row>
    <row r="234" spans="2:8" s="7" customFormat="1" ht="12.95" customHeight="1" x14ac:dyDescent="0.45">
      <c r="B234"/>
      <c r="C234" s="3"/>
      <c r="D234" s="18"/>
      <c r="E234" s="3"/>
      <c r="F234" s="18"/>
      <c r="G234" s="18"/>
      <c r="H234" s="18"/>
    </row>
    <row r="235" spans="2:8" s="7" customFormat="1" ht="12.95" customHeight="1" x14ac:dyDescent="0.45">
      <c r="B235"/>
      <c r="C235" s="3"/>
      <c r="D235" s="18"/>
      <c r="E235" s="3"/>
      <c r="F235" s="18"/>
      <c r="G235" s="18"/>
      <c r="H235" s="18"/>
    </row>
    <row r="236" spans="2:8" s="7" customFormat="1" ht="12.95" customHeight="1" x14ac:dyDescent="0.45">
      <c r="B236"/>
      <c r="C236" s="3"/>
      <c r="D236" s="18"/>
      <c r="E236" s="3"/>
      <c r="F236" s="18"/>
      <c r="G236" s="18"/>
      <c r="H236" s="18"/>
    </row>
    <row r="237" spans="2:8" s="7" customFormat="1" ht="12.95" customHeight="1" x14ac:dyDescent="0.45">
      <c r="B237"/>
      <c r="C237" s="3"/>
      <c r="D237" s="18"/>
      <c r="E237" s="3"/>
      <c r="F237" s="18"/>
      <c r="G237" s="18"/>
      <c r="H237" s="18"/>
    </row>
    <row r="238" spans="2:8" s="7" customFormat="1" ht="12.95" customHeight="1" x14ac:dyDescent="0.45">
      <c r="B238"/>
      <c r="C238" s="3"/>
      <c r="D238" s="18"/>
      <c r="E238" s="3"/>
      <c r="F238" s="18"/>
      <c r="G238" s="18"/>
      <c r="H238" s="18"/>
    </row>
    <row r="239" spans="2:8" s="7" customFormat="1" ht="12.95" customHeight="1" x14ac:dyDescent="0.45">
      <c r="B239"/>
      <c r="C239" s="3"/>
      <c r="D239" s="18"/>
      <c r="E239" s="3"/>
      <c r="F239" s="18"/>
      <c r="G239" s="18"/>
      <c r="H239" s="18"/>
    </row>
    <row r="240" spans="2:8" s="7" customFormat="1" ht="12.95" customHeight="1" x14ac:dyDescent="0.45">
      <c r="B240"/>
      <c r="C240" s="3"/>
      <c r="D240" s="18"/>
      <c r="E240" s="3"/>
      <c r="F240" s="18"/>
      <c r="G240" s="18"/>
      <c r="H240" s="18"/>
    </row>
    <row r="241" spans="2:8" s="7" customFormat="1" ht="12.95" customHeight="1" x14ac:dyDescent="0.45">
      <c r="B241"/>
      <c r="C241" s="3"/>
      <c r="D241" s="18"/>
      <c r="E241" s="3"/>
      <c r="F241" s="18"/>
      <c r="G241" s="18"/>
      <c r="H241" s="18"/>
    </row>
    <row r="242" spans="2:8" s="7" customFormat="1" ht="12.95" customHeight="1" x14ac:dyDescent="0.45">
      <c r="B242"/>
      <c r="C242" s="3"/>
      <c r="D242" s="18"/>
      <c r="E242" s="3"/>
      <c r="F242" s="18"/>
      <c r="G242" s="18"/>
      <c r="H242" s="18"/>
    </row>
    <row r="243" spans="2:8" s="7" customFormat="1" ht="12.95" customHeight="1" x14ac:dyDescent="0.45">
      <c r="B243"/>
      <c r="C243" s="3"/>
      <c r="D243" s="18"/>
      <c r="E243" s="3"/>
      <c r="F243" s="18"/>
      <c r="G243" s="18"/>
      <c r="H243" s="18"/>
    </row>
    <row r="244" spans="2:8" s="7" customFormat="1" ht="12.95" customHeight="1" x14ac:dyDescent="0.45">
      <c r="B244"/>
      <c r="C244" s="3"/>
      <c r="D244" s="18"/>
      <c r="E244" s="3"/>
      <c r="F244" s="18"/>
      <c r="G244" s="18"/>
      <c r="H244" s="18"/>
    </row>
    <row r="245" spans="2:8" s="7" customFormat="1" ht="12.95" customHeight="1" x14ac:dyDescent="0.45">
      <c r="B245"/>
      <c r="C245" s="3"/>
      <c r="D245" s="18"/>
      <c r="E245" s="3"/>
      <c r="F245" s="18"/>
      <c r="G245" s="18"/>
      <c r="H245" s="18"/>
    </row>
    <row r="246" spans="2:8" s="7" customFormat="1" ht="12.95" customHeight="1" x14ac:dyDescent="0.45">
      <c r="B246"/>
      <c r="C246" s="3"/>
      <c r="D246" s="18"/>
      <c r="E246" s="3"/>
      <c r="F246" s="18"/>
      <c r="G246" s="18"/>
      <c r="H246" s="18"/>
    </row>
    <row r="247" spans="2:8" s="7" customFormat="1" ht="12.95" customHeight="1" x14ac:dyDescent="0.45">
      <c r="B247"/>
      <c r="C247" s="3"/>
      <c r="D247" s="18"/>
      <c r="E247" s="3"/>
      <c r="F247" s="18"/>
      <c r="G247" s="18"/>
      <c r="H247" s="18"/>
    </row>
    <row r="248" spans="2:8" s="7" customFormat="1" ht="12.95" customHeight="1" x14ac:dyDescent="0.45">
      <c r="B248"/>
      <c r="C248" s="3"/>
      <c r="D248" s="18"/>
      <c r="E248" s="3"/>
      <c r="F248" s="18"/>
      <c r="G248" s="18"/>
      <c r="H248" s="18"/>
    </row>
    <row r="249" spans="2:8" s="7" customFormat="1" ht="12.95" customHeight="1" x14ac:dyDescent="0.45">
      <c r="B249"/>
      <c r="C249" s="3"/>
      <c r="D249" s="18"/>
      <c r="E249" s="3"/>
      <c r="F249" s="18"/>
      <c r="G249" s="18"/>
      <c r="H249" s="18"/>
    </row>
    <row r="250" spans="2:8" s="7" customFormat="1" ht="12.95" customHeight="1" x14ac:dyDescent="0.45">
      <c r="B250"/>
      <c r="C250" s="3"/>
      <c r="D250" s="18"/>
      <c r="E250" s="3"/>
      <c r="F250" s="18"/>
      <c r="G250" s="18"/>
      <c r="H250" s="18"/>
    </row>
    <row r="251" spans="2:8" s="7" customFormat="1" ht="12.95" customHeight="1" x14ac:dyDescent="0.45">
      <c r="B251"/>
      <c r="C251" s="3"/>
      <c r="D251" s="18"/>
      <c r="E251" s="3"/>
      <c r="F251" s="18"/>
      <c r="G251" s="18"/>
      <c r="H251" s="18"/>
    </row>
    <row r="252" spans="2:8" s="7" customFormat="1" ht="12.95" customHeight="1" x14ac:dyDescent="0.45">
      <c r="B252"/>
      <c r="C252" s="3"/>
      <c r="D252" s="18"/>
      <c r="E252" s="3"/>
      <c r="F252" s="18"/>
      <c r="G252" s="18"/>
      <c r="H252" s="18"/>
    </row>
    <row r="253" spans="2:8" s="7" customFormat="1" ht="12.95" customHeight="1" x14ac:dyDescent="0.45">
      <c r="B253"/>
      <c r="C253" s="3"/>
      <c r="D253" s="18"/>
      <c r="E253" s="3"/>
      <c r="F253" s="18"/>
      <c r="G253" s="18"/>
      <c r="H253" s="18"/>
    </row>
    <row r="254" spans="2:8" s="7" customFormat="1" ht="12.95" customHeight="1" x14ac:dyDescent="0.45">
      <c r="B254"/>
      <c r="C254" s="3"/>
      <c r="D254" s="18"/>
      <c r="E254" s="3"/>
      <c r="F254" s="18"/>
      <c r="G254" s="18"/>
      <c r="H254" s="18"/>
    </row>
    <row r="255" spans="2:8" s="7" customFormat="1" ht="12.95" customHeight="1" x14ac:dyDescent="0.45">
      <c r="B255"/>
      <c r="C255" s="3"/>
      <c r="D255" s="18"/>
      <c r="E255" s="3"/>
      <c r="F255" s="18"/>
      <c r="G255" s="18"/>
      <c r="H255" s="18"/>
    </row>
    <row r="256" spans="2:8" s="7" customFormat="1" ht="12.95" customHeight="1" x14ac:dyDescent="0.45">
      <c r="B256"/>
      <c r="C256" s="3"/>
      <c r="D256" s="18"/>
      <c r="E256" s="3"/>
      <c r="F256" s="18"/>
      <c r="G256" s="18"/>
      <c r="H256" s="18"/>
    </row>
    <row r="257" spans="2:8" s="7" customFormat="1" ht="12.95" customHeight="1" x14ac:dyDescent="0.45">
      <c r="B257"/>
      <c r="C257" s="3"/>
      <c r="D257" s="18"/>
      <c r="E257" s="3"/>
      <c r="F257" s="18"/>
      <c r="G257" s="18"/>
      <c r="H257" s="18"/>
    </row>
    <row r="258" spans="2:8" s="7" customFormat="1" ht="12.95" customHeight="1" x14ac:dyDescent="0.45">
      <c r="B258"/>
      <c r="C258" s="3"/>
      <c r="D258" s="18"/>
      <c r="E258" s="3"/>
      <c r="F258" s="18"/>
      <c r="G258" s="18"/>
      <c r="H258" s="18"/>
    </row>
    <row r="259" spans="2:8" s="7" customFormat="1" ht="12.95" customHeight="1" x14ac:dyDescent="0.45">
      <c r="B259"/>
      <c r="C259" s="3"/>
      <c r="D259" s="18"/>
      <c r="E259" s="3"/>
      <c r="F259" s="18"/>
      <c r="G259" s="18"/>
      <c r="H259" s="18"/>
    </row>
    <row r="260" spans="2:8" s="7" customFormat="1" ht="12.95" customHeight="1" x14ac:dyDescent="0.45">
      <c r="B260"/>
      <c r="C260" s="3"/>
      <c r="D260" s="18"/>
      <c r="E260" s="3"/>
      <c r="F260" s="18"/>
      <c r="G260" s="18"/>
      <c r="H260" s="18"/>
    </row>
    <row r="261" spans="2:8" s="7" customFormat="1" ht="12.95" customHeight="1" x14ac:dyDescent="0.45">
      <c r="B261"/>
      <c r="C261" s="3"/>
      <c r="D261" s="18"/>
      <c r="E261" s="3"/>
      <c r="F261" s="18"/>
      <c r="G261" s="18"/>
      <c r="H261" s="18"/>
    </row>
    <row r="262" spans="2:8" s="7" customFormat="1" ht="12.95" customHeight="1" x14ac:dyDescent="0.45">
      <c r="B262"/>
      <c r="C262" s="3"/>
      <c r="D262" s="18"/>
      <c r="E262" s="3"/>
      <c r="F262" s="18"/>
      <c r="G262" s="18"/>
      <c r="H262" s="18"/>
    </row>
    <row r="263" spans="2:8" s="7" customFormat="1" ht="12.95" customHeight="1" x14ac:dyDescent="0.45">
      <c r="B263"/>
      <c r="C263" s="3"/>
      <c r="D263" s="18"/>
      <c r="E263" s="3"/>
      <c r="F263" s="18"/>
      <c r="G263" s="18"/>
      <c r="H263" s="18"/>
    </row>
    <row r="264" spans="2:8" s="7" customFormat="1" ht="12.95" customHeight="1" x14ac:dyDescent="0.45">
      <c r="B264"/>
      <c r="C264" s="3"/>
      <c r="D264" s="18"/>
      <c r="E264" s="3"/>
      <c r="F264" s="18"/>
      <c r="G264" s="18"/>
      <c r="H264" s="18"/>
    </row>
    <row r="265" spans="2:8" s="7" customFormat="1" ht="12.95" customHeight="1" x14ac:dyDescent="0.45">
      <c r="B265"/>
      <c r="C265" s="3"/>
      <c r="D265" s="18"/>
      <c r="E265" s="3"/>
      <c r="F265" s="18"/>
      <c r="G265" s="18"/>
      <c r="H265" s="18"/>
    </row>
    <row r="266" spans="2:8" s="7" customFormat="1" ht="12.95" customHeight="1" x14ac:dyDescent="0.45">
      <c r="B266"/>
      <c r="C266" s="3"/>
      <c r="D266" s="18"/>
      <c r="E266" s="3"/>
      <c r="F266" s="18"/>
      <c r="G266" s="18"/>
      <c r="H266" s="18"/>
    </row>
    <row r="267" spans="2:8" s="7" customFormat="1" ht="12.95" customHeight="1" x14ac:dyDescent="0.45">
      <c r="B267"/>
      <c r="C267" s="3"/>
      <c r="D267" s="18"/>
      <c r="E267" s="3"/>
      <c r="F267" s="18"/>
      <c r="G267" s="18"/>
      <c r="H267" s="18"/>
    </row>
    <row r="268" spans="2:8" s="7" customFormat="1" ht="12.95" customHeight="1" x14ac:dyDescent="0.45">
      <c r="B268"/>
      <c r="C268" s="3"/>
      <c r="D268" s="18"/>
      <c r="E268" s="3"/>
      <c r="F268" s="18"/>
      <c r="G268" s="18"/>
      <c r="H268" s="18"/>
    </row>
    <row r="269" spans="2:8" s="7" customFormat="1" ht="12.95" customHeight="1" x14ac:dyDescent="0.45">
      <c r="B269"/>
      <c r="C269" s="3"/>
      <c r="D269" s="18"/>
      <c r="E269" s="3"/>
      <c r="F269" s="18"/>
      <c r="G269" s="18"/>
      <c r="H269" s="18"/>
    </row>
    <row r="270" spans="2:8" s="7" customFormat="1" ht="12.95" customHeight="1" x14ac:dyDescent="0.45">
      <c r="B270"/>
      <c r="C270" s="3"/>
      <c r="D270" s="18"/>
      <c r="E270" s="3"/>
      <c r="F270" s="18"/>
      <c r="G270" s="18"/>
      <c r="H270" s="18"/>
    </row>
    <row r="271" spans="2:8" s="7" customFormat="1" ht="12.95" customHeight="1" x14ac:dyDescent="0.45">
      <c r="B271"/>
      <c r="C271" s="3"/>
      <c r="D271" s="18"/>
      <c r="E271" s="3"/>
      <c r="F271" s="18"/>
      <c r="G271" s="18"/>
      <c r="H271" s="18"/>
    </row>
    <row r="272" spans="2:8" s="7" customFormat="1" ht="12.95" customHeight="1" x14ac:dyDescent="0.45">
      <c r="B272"/>
      <c r="C272" s="3"/>
      <c r="D272" s="18"/>
      <c r="E272" s="3"/>
      <c r="F272" s="18"/>
      <c r="G272" s="18"/>
      <c r="H272" s="18"/>
    </row>
    <row r="273" spans="2:8" s="7" customFormat="1" ht="12.95" customHeight="1" x14ac:dyDescent="0.45">
      <c r="B273"/>
      <c r="C273" s="3"/>
      <c r="D273" s="18"/>
      <c r="E273" s="3"/>
      <c r="F273" s="18"/>
      <c r="G273" s="18"/>
      <c r="H273" s="18"/>
    </row>
    <row r="274" spans="2:8" s="7" customFormat="1" ht="12.95" customHeight="1" x14ac:dyDescent="0.45">
      <c r="B274"/>
      <c r="C274" s="3"/>
      <c r="D274" s="18"/>
      <c r="E274" s="3"/>
      <c r="F274" s="18"/>
      <c r="G274" s="18"/>
      <c r="H274" s="18"/>
    </row>
    <row r="275" spans="2:8" s="7" customFormat="1" ht="12.95" customHeight="1" x14ac:dyDescent="0.45">
      <c r="B275"/>
      <c r="C275" s="3"/>
      <c r="D275" s="18"/>
      <c r="E275" s="3"/>
      <c r="F275" s="18"/>
      <c r="G275" s="18"/>
      <c r="H275" s="18"/>
    </row>
    <row r="276" spans="2:8" s="7" customFormat="1" ht="12.95" customHeight="1" x14ac:dyDescent="0.45">
      <c r="B276"/>
      <c r="C276" s="3"/>
      <c r="D276" s="18"/>
      <c r="E276" s="3"/>
      <c r="F276" s="18"/>
      <c r="G276" s="18"/>
      <c r="H276" s="18"/>
    </row>
    <row r="277" spans="2:8" s="7" customFormat="1" ht="12.95" customHeight="1" x14ac:dyDescent="0.45">
      <c r="B277"/>
      <c r="C277" s="3"/>
      <c r="D277" s="18"/>
      <c r="E277" s="3"/>
      <c r="F277" s="18"/>
      <c r="G277" s="18"/>
      <c r="H277" s="18"/>
    </row>
    <row r="278" spans="2:8" s="7" customFormat="1" ht="12.95" customHeight="1" x14ac:dyDescent="0.45">
      <c r="B278"/>
      <c r="C278" s="3"/>
      <c r="D278" s="18"/>
      <c r="E278" s="3"/>
      <c r="F278" s="18"/>
      <c r="G278" s="18"/>
      <c r="H278" s="18"/>
    </row>
    <row r="279" spans="2:8" s="7" customFormat="1" ht="12.95" customHeight="1" x14ac:dyDescent="0.45">
      <c r="B279"/>
      <c r="C279" s="3"/>
      <c r="D279" s="18"/>
      <c r="E279" s="3"/>
      <c r="F279" s="18"/>
      <c r="G279" s="18"/>
      <c r="H279" s="18"/>
    </row>
    <row r="280" spans="2:8" s="7" customFormat="1" ht="12.95" customHeight="1" x14ac:dyDescent="0.45">
      <c r="B280"/>
      <c r="C280" s="3"/>
      <c r="D280" s="18"/>
      <c r="E280" s="3"/>
      <c r="F280" s="18"/>
      <c r="G280" s="18"/>
      <c r="H280" s="18"/>
    </row>
    <row r="281" spans="2:8" s="7" customFormat="1" ht="12.95" customHeight="1" x14ac:dyDescent="0.45">
      <c r="B281"/>
      <c r="C281" s="3"/>
      <c r="D281" s="18"/>
      <c r="E281" s="3"/>
      <c r="F281" s="18"/>
      <c r="G281" s="18"/>
      <c r="H281" s="18"/>
    </row>
    <row r="282" spans="2:8" s="7" customFormat="1" ht="12.95" customHeight="1" x14ac:dyDescent="0.45">
      <c r="B282"/>
      <c r="C282" s="3"/>
      <c r="D282" s="18"/>
      <c r="E282" s="3"/>
      <c r="F282" s="18"/>
      <c r="G282" s="18"/>
      <c r="H282" s="18"/>
    </row>
    <row r="283" spans="2:8" s="7" customFormat="1" ht="12.95" customHeight="1" x14ac:dyDescent="0.45">
      <c r="B283"/>
      <c r="C283" s="3"/>
      <c r="D283" s="18"/>
      <c r="E283" s="3"/>
      <c r="F283" s="18"/>
      <c r="G283" s="18"/>
      <c r="H283" s="18"/>
    </row>
    <row r="284" spans="2:8" s="7" customFormat="1" ht="12.95" customHeight="1" x14ac:dyDescent="0.45">
      <c r="B284"/>
      <c r="C284" s="3"/>
      <c r="D284" s="18"/>
      <c r="E284" s="3"/>
      <c r="F284" s="18"/>
      <c r="G284" s="18"/>
      <c r="H284" s="18"/>
    </row>
    <row r="285" spans="2:8" s="7" customFormat="1" ht="12.95" customHeight="1" x14ac:dyDescent="0.45">
      <c r="B285"/>
      <c r="C285" s="3"/>
      <c r="D285" s="18"/>
      <c r="E285" s="3"/>
      <c r="F285" s="18"/>
      <c r="G285" s="18"/>
      <c r="H285" s="18"/>
    </row>
    <row r="286" spans="2:8" s="7" customFormat="1" ht="12.95" customHeight="1" x14ac:dyDescent="0.45">
      <c r="B286"/>
      <c r="C286" s="3"/>
      <c r="D286" s="18"/>
      <c r="E286" s="3"/>
      <c r="F286" s="18"/>
      <c r="G286" s="18"/>
      <c r="H286" s="18"/>
    </row>
    <row r="287" spans="2:8" s="7" customFormat="1" ht="12.95" customHeight="1" x14ac:dyDescent="0.45">
      <c r="B287"/>
      <c r="C287" s="3"/>
      <c r="D287" s="18"/>
      <c r="E287" s="3"/>
      <c r="F287" s="18"/>
      <c r="G287" s="18"/>
      <c r="H287" s="18"/>
    </row>
    <row r="288" spans="2:8" s="7" customFormat="1" ht="12.95" customHeight="1" x14ac:dyDescent="0.45">
      <c r="B288"/>
      <c r="C288" s="3"/>
      <c r="D288" s="18"/>
      <c r="E288" s="3"/>
      <c r="F288" s="18"/>
      <c r="G288" s="18"/>
      <c r="H288" s="18"/>
    </row>
    <row r="289" spans="2:8" s="7" customFormat="1" ht="12.95" customHeight="1" x14ac:dyDescent="0.45">
      <c r="B289"/>
      <c r="C289" s="3"/>
      <c r="D289" s="18"/>
      <c r="E289" s="3"/>
      <c r="F289" s="18"/>
      <c r="G289" s="18"/>
      <c r="H289" s="18"/>
    </row>
    <row r="290" spans="2:8" s="7" customFormat="1" ht="12.95" customHeight="1" x14ac:dyDescent="0.45">
      <c r="B290"/>
      <c r="C290" s="3"/>
      <c r="D290" s="18"/>
      <c r="E290" s="3"/>
      <c r="F290" s="18"/>
      <c r="G290" s="18"/>
      <c r="H290" s="18"/>
    </row>
    <row r="291" spans="2:8" s="7" customFormat="1" ht="12.95" customHeight="1" x14ac:dyDescent="0.45">
      <c r="B291"/>
      <c r="C291" s="3"/>
      <c r="D291" s="18"/>
      <c r="E291" s="3"/>
      <c r="F291" s="18"/>
      <c r="G291" s="18"/>
      <c r="H291" s="18"/>
    </row>
    <row r="292" spans="2:8" s="7" customFormat="1" ht="12.95" customHeight="1" x14ac:dyDescent="0.45">
      <c r="B292"/>
      <c r="C292" s="3"/>
      <c r="D292" s="18"/>
      <c r="E292" s="3"/>
      <c r="F292" s="18"/>
      <c r="G292" s="18"/>
      <c r="H292" s="18"/>
    </row>
    <row r="293" spans="2:8" s="7" customFormat="1" ht="12.95" customHeight="1" x14ac:dyDescent="0.45">
      <c r="B293"/>
      <c r="C293" s="3"/>
      <c r="D293" s="18"/>
      <c r="E293" s="3"/>
      <c r="F293" s="18"/>
      <c r="G293" s="18"/>
      <c r="H293" s="18"/>
    </row>
    <row r="294" spans="2:8" s="7" customFormat="1" ht="12.95" customHeight="1" x14ac:dyDescent="0.45">
      <c r="B294"/>
      <c r="C294" s="3"/>
      <c r="D294" s="18"/>
      <c r="E294" s="3"/>
      <c r="F294" s="18"/>
      <c r="G294" s="18"/>
      <c r="H294" s="18"/>
    </row>
    <row r="295" spans="2:8" s="7" customFormat="1" ht="12.95" customHeight="1" x14ac:dyDescent="0.45">
      <c r="B295"/>
      <c r="C295" s="3"/>
      <c r="D295" s="18"/>
      <c r="E295" s="3"/>
      <c r="F295" s="18"/>
      <c r="G295" s="18"/>
      <c r="H295" s="18"/>
    </row>
    <row r="296" spans="2:8" s="7" customFormat="1" ht="12.95" customHeight="1" x14ac:dyDescent="0.45">
      <c r="B296"/>
      <c r="C296" s="3"/>
      <c r="D296" s="18"/>
      <c r="E296" s="3"/>
      <c r="F296" s="18"/>
      <c r="G296" s="18"/>
      <c r="H296" s="18"/>
    </row>
    <row r="297" spans="2:8" s="7" customFormat="1" ht="12.95" customHeight="1" x14ac:dyDescent="0.45">
      <c r="B297"/>
      <c r="C297" s="3"/>
      <c r="D297" s="18"/>
      <c r="E297" s="3"/>
      <c r="F297" s="18"/>
      <c r="G297" s="18"/>
      <c r="H297" s="18"/>
    </row>
    <row r="298" spans="2:8" s="7" customFormat="1" ht="12.95" customHeight="1" x14ac:dyDescent="0.45">
      <c r="B298"/>
      <c r="C298" s="3"/>
      <c r="D298" s="18"/>
      <c r="E298" s="3"/>
      <c r="F298" s="18"/>
      <c r="G298" s="18"/>
      <c r="H298" s="18"/>
    </row>
    <row r="299" spans="2:8" s="7" customFormat="1" ht="12.95" customHeight="1" x14ac:dyDescent="0.45">
      <c r="B299"/>
      <c r="C299" s="3"/>
      <c r="D299" s="18"/>
      <c r="E299" s="3"/>
      <c r="F299" s="18"/>
      <c r="G299" s="18"/>
      <c r="H299" s="18"/>
    </row>
    <row r="300" spans="2:8" s="7" customFormat="1" ht="12.95" customHeight="1" x14ac:dyDescent="0.45">
      <c r="B300"/>
      <c r="C300" s="3"/>
      <c r="D300" s="18"/>
      <c r="E300" s="3"/>
      <c r="F300" s="18"/>
      <c r="G300" s="18"/>
      <c r="H300" s="18"/>
    </row>
    <row r="301" spans="2:8" s="7" customFormat="1" ht="12.95" customHeight="1" x14ac:dyDescent="0.45">
      <c r="B301"/>
      <c r="C301" s="3"/>
      <c r="D301" s="18"/>
      <c r="E301" s="3"/>
      <c r="F301" s="18"/>
      <c r="G301" s="18"/>
      <c r="H301" s="18"/>
    </row>
    <row r="302" spans="2:8" s="7" customFormat="1" ht="12.95" customHeight="1" x14ac:dyDescent="0.45">
      <c r="B302"/>
      <c r="C302" s="3"/>
      <c r="D302" s="18"/>
      <c r="E302" s="3"/>
      <c r="F302" s="18"/>
      <c r="G302" s="18"/>
      <c r="H302" s="18"/>
    </row>
    <row r="303" spans="2:8" s="7" customFormat="1" ht="12.95" customHeight="1" x14ac:dyDescent="0.45">
      <c r="B303"/>
      <c r="C303" s="3"/>
      <c r="D303" s="18"/>
      <c r="E303" s="3"/>
      <c r="F303" s="18"/>
      <c r="G303" s="18"/>
      <c r="H303" s="18"/>
    </row>
    <row r="304" spans="2:8" s="7" customFormat="1" ht="12.95" customHeight="1" x14ac:dyDescent="0.45">
      <c r="B304"/>
      <c r="C304" s="3"/>
      <c r="D304" s="18"/>
      <c r="E304" s="3"/>
      <c r="F304" s="18"/>
      <c r="G304" s="18"/>
      <c r="H304" s="18"/>
    </row>
    <row r="305" spans="2:8" s="7" customFormat="1" ht="12.95" customHeight="1" x14ac:dyDescent="0.45">
      <c r="B305"/>
      <c r="C305" s="3"/>
      <c r="D305" s="18"/>
      <c r="E305" s="3"/>
      <c r="F305" s="18"/>
      <c r="G305" s="18"/>
      <c r="H305" s="18"/>
    </row>
    <row r="306" spans="2:8" s="7" customFormat="1" ht="12.95" customHeight="1" x14ac:dyDescent="0.45">
      <c r="B306"/>
      <c r="C306" s="3"/>
      <c r="D306" s="18"/>
      <c r="E306" s="3"/>
      <c r="F306" s="18"/>
      <c r="G306" s="18"/>
      <c r="H306" s="18"/>
    </row>
    <row r="307" spans="2:8" s="7" customFormat="1" ht="12.95" customHeight="1" x14ac:dyDescent="0.45">
      <c r="B307"/>
      <c r="C307" s="3"/>
      <c r="D307" s="18"/>
      <c r="E307" s="3"/>
      <c r="F307" s="18"/>
      <c r="G307" s="18"/>
      <c r="H307" s="18"/>
    </row>
    <row r="308" spans="2:8" s="7" customFormat="1" ht="12.95" customHeight="1" x14ac:dyDescent="0.45">
      <c r="B308"/>
      <c r="C308" s="3"/>
      <c r="D308" s="18"/>
      <c r="E308" s="3"/>
      <c r="F308" s="18"/>
      <c r="G308" s="18"/>
      <c r="H308" s="18"/>
    </row>
    <row r="309" spans="2:8" s="7" customFormat="1" ht="12.95" customHeight="1" x14ac:dyDescent="0.45">
      <c r="B309"/>
      <c r="C309" s="3"/>
      <c r="D309" s="18"/>
      <c r="E309" s="3"/>
      <c r="F309" s="18"/>
      <c r="G309" s="18"/>
      <c r="H309" s="18"/>
    </row>
    <row r="310" spans="2:8" s="7" customFormat="1" ht="12.95" customHeight="1" x14ac:dyDescent="0.45">
      <c r="B310"/>
      <c r="C310" s="3"/>
      <c r="D310" s="18"/>
      <c r="E310" s="3"/>
      <c r="F310" s="18"/>
      <c r="G310" s="18"/>
      <c r="H310" s="18"/>
    </row>
    <row r="311" spans="2:8" s="7" customFormat="1" ht="12.95" customHeight="1" x14ac:dyDescent="0.45">
      <c r="B311"/>
      <c r="C311" s="3"/>
      <c r="D311" s="18"/>
      <c r="E311" s="3"/>
      <c r="F311" s="18"/>
      <c r="G311" s="18"/>
      <c r="H311" s="18"/>
    </row>
    <row r="312" spans="2:8" s="7" customFormat="1" ht="12.95" customHeight="1" x14ac:dyDescent="0.45">
      <c r="B312"/>
      <c r="C312" s="3"/>
      <c r="D312" s="18"/>
      <c r="E312" s="3"/>
      <c r="F312" s="18"/>
      <c r="G312" s="18"/>
      <c r="H312" s="18"/>
    </row>
    <row r="313" spans="2:8" s="7" customFormat="1" ht="12.95" customHeight="1" x14ac:dyDescent="0.45">
      <c r="B313"/>
      <c r="C313" s="3"/>
      <c r="D313" s="18"/>
      <c r="E313" s="3"/>
      <c r="F313" s="18"/>
      <c r="G313" s="18"/>
      <c r="H313" s="18"/>
    </row>
    <row r="314" spans="2:8" s="7" customFormat="1" ht="12.95" customHeight="1" x14ac:dyDescent="0.45">
      <c r="B314"/>
      <c r="C314" s="3"/>
      <c r="D314" s="18"/>
      <c r="E314" s="3"/>
      <c r="F314" s="18"/>
      <c r="G314" s="18"/>
      <c r="H314" s="18"/>
    </row>
    <row r="315" spans="2:8" s="7" customFormat="1" ht="12.95" customHeight="1" x14ac:dyDescent="0.45">
      <c r="B315"/>
      <c r="C315" s="3"/>
      <c r="D315" s="18"/>
      <c r="E315" s="3"/>
      <c r="F315" s="18"/>
      <c r="G315" s="18"/>
      <c r="H315" s="18"/>
    </row>
    <row r="316" spans="2:8" s="7" customFormat="1" ht="12.95" customHeight="1" x14ac:dyDescent="0.45">
      <c r="B316"/>
      <c r="C316" s="3"/>
      <c r="D316" s="18"/>
      <c r="E316" s="3"/>
      <c r="F316" s="18"/>
      <c r="G316" s="18"/>
      <c r="H316" s="18"/>
    </row>
    <row r="317" spans="2:8" s="7" customFormat="1" ht="12.95" customHeight="1" x14ac:dyDescent="0.45">
      <c r="B317"/>
      <c r="C317" s="3"/>
      <c r="D317" s="18"/>
      <c r="E317" s="3"/>
      <c r="F317" s="18"/>
      <c r="G317" s="18"/>
      <c r="H317" s="18"/>
    </row>
    <row r="318" spans="2:8" s="7" customFormat="1" ht="12.95" customHeight="1" x14ac:dyDescent="0.45">
      <c r="B318"/>
      <c r="C318" s="3"/>
      <c r="D318" s="18"/>
      <c r="E318" s="3"/>
      <c r="F318" s="18"/>
      <c r="G318" s="18"/>
      <c r="H318" s="18"/>
    </row>
    <row r="319" spans="2:8" s="7" customFormat="1" ht="12.95" customHeight="1" x14ac:dyDescent="0.45">
      <c r="B319"/>
      <c r="C319" s="3"/>
      <c r="D319" s="18"/>
      <c r="E319" s="3"/>
      <c r="F319" s="18"/>
      <c r="G319" s="18"/>
      <c r="H319" s="18"/>
    </row>
    <row r="320" spans="2:8" s="7" customFormat="1" ht="12.95" customHeight="1" x14ac:dyDescent="0.45">
      <c r="B320"/>
      <c r="C320" s="3"/>
      <c r="D320" s="18"/>
      <c r="E320" s="3"/>
      <c r="F320" s="18"/>
      <c r="G320" s="18"/>
      <c r="H320" s="18"/>
    </row>
    <row r="321" spans="2:8" s="7" customFormat="1" ht="12.95" customHeight="1" x14ac:dyDescent="0.45">
      <c r="B321"/>
      <c r="C321" s="3"/>
      <c r="D321" s="18"/>
      <c r="E321" s="3"/>
      <c r="F321" s="18"/>
      <c r="G321" s="18"/>
      <c r="H321" s="18"/>
    </row>
    <row r="322" spans="2:8" s="7" customFormat="1" ht="12.95" customHeight="1" x14ac:dyDescent="0.45">
      <c r="B322"/>
      <c r="C322" s="3"/>
      <c r="D322" s="18"/>
      <c r="E322" s="3"/>
      <c r="F322" s="18"/>
      <c r="G322" s="18"/>
      <c r="H322" s="18"/>
    </row>
    <row r="323" spans="2:8" s="7" customFormat="1" ht="12.95" customHeight="1" x14ac:dyDescent="0.45">
      <c r="B323"/>
      <c r="C323" s="3"/>
      <c r="D323" s="18"/>
      <c r="E323" s="3"/>
      <c r="F323" s="18"/>
      <c r="G323" s="18"/>
      <c r="H323" s="18"/>
    </row>
    <row r="324" spans="2:8" s="7" customFormat="1" ht="12.95" customHeight="1" x14ac:dyDescent="0.45">
      <c r="B324"/>
      <c r="C324" s="3"/>
      <c r="D324" s="18"/>
      <c r="E324" s="3"/>
      <c r="F324" s="18"/>
      <c r="G324" s="18"/>
      <c r="H324" s="18"/>
    </row>
    <row r="325" spans="2:8" s="7" customFormat="1" ht="12.95" customHeight="1" x14ac:dyDescent="0.45">
      <c r="B325"/>
      <c r="C325" s="3"/>
      <c r="D325" s="18"/>
      <c r="E325" s="3"/>
      <c r="F325" s="18"/>
      <c r="G325" s="18"/>
      <c r="H325" s="18"/>
    </row>
    <row r="326" spans="2:8" s="7" customFormat="1" ht="12.95" customHeight="1" x14ac:dyDescent="0.45">
      <c r="B326"/>
      <c r="C326" s="3"/>
      <c r="D326" s="18"/>
      <c r="E326" s="3"/>
      <c r="F326" s="18"/>
      <c r="G326" s="18"/>
      <c r="H326" s="18"/>
    </row>
    <row r="327" spans="2:8" s="7" customFormat="1" ht="12.95" customHeight="1" x14ac:dyDescent="0.45">
      <c r="B327"/>
      <c r="C327" s="3"/>
      <c r="D327" s="18"/>
      <c r="E327" s="3"/>
      <c r="F327" s="18"/>
      <c r="G327" s="18"/>
      <c r="H327" s="18"/>
    </row>
    <row r="328" spans="2:8" s="7" customFormat="1" ht="12.95" customHeight="1" x14ac:dyDescent="0.45">
      <c r="B328"/>
      <c r="C328" s="3"/>
      <c r="D328" s="18"/>
      <c r="E328" s="3"/>
      <c r="F328" s="18"/>
      <c r="G328" s="18"/>
      <c r="H328" s="18"/>
    </row>
    <row r="329" spans="2:8" s="7" customFormat="1" ht="12.95" customHeight="1" x14ac:dyDescent="0.45">
      <c r="B329"/>
      <c r="C329" s="3"/>
      <c r="D329" s="18"/>
      <c r="E329" s="3"/>
      <c r="F329" s="18"/>
      <c r="G329" s="18"/>
      <c r="H329" s="18"/>
    </row>
    <row r="330" spans="2:8" s="7" customFormat="1" ht="12.95" customHeight="1" x14ac:dyDescent="0.45">
      <c r="B330"/>
      <c r="C330" s="3"/>
      <c r="D330" s="18"/>
      <c r="E330" s="3"/>
      <c r="F330" s="18"/>
      <c r="G330" s="18"/>
      <c r="H330" s="18"/>
    </row>
    <row r="331" spans="2:8" s="7" customFormat="1" ht="12.95" customHeight="1" x14ac:dyDescent="0.45">
      <c r="B331"/>
      <c r="C331" s="3"/>
      <c r="D331" s="18"/>
      <c r="E331" s="3"/>
      <c r="F331" s="18"/>
      <c r="G331" s="18"/>
      <c r="H331" s="18"/>
    </row>
    <row r="332" spans="2:8" s="7" customFormat="1" ht="12.95" customHeight="1" x14ac:dyDescent="0.45">
      <c r="B332"/>
      <c r="C332" s="3"/>
      <c r="D332" s="18"/>
      <c r="E332" s="3"/>
      <c r="F332" s="18"/>
      <c r="G332" s="18"/>
      <c r="H332" s="18"/>
    </row>
    <row r="333" spans="2:8" s="7" customFormat="1" ht="12.95" customHeight="1" x14ac:dyDescent="0.45">
      <c r="B333"/>
      <c r="C333" s="3"/>
      <c r="D333" s="18"/>
      <c r="E333" s="3"/>
      <c r="F333" s="18"/>
      <c r="G333" s="18"/>
      <c r="H333" s="18"/>
    </row>
    <row r="334" spans="2:8" s="7" customFormat="1" ht="12.95" customHeight="1" x14ac:dyDescent="0.45">
      <c r="B334"/>
      <c r="C334" s="3"/>
      <c r="D334" s="18"/>
      <c r="E334" s="3"/>
      <c r="F334" s="18"/>
      <c r="G334" s="18"/>
      <c r="H334" s="18"/>
    </row>
    <row r="335" spans="2:8" s="7" customFormat="1" ht="12.95" customHeight="1" x14ac:dyDescent="0.45">
      <c r="B335"/>
      <c r="C335" s="3"/>
      <c r="D335" s="18"/>
      <c r="E335" s="3"/>
      <c r="F335" s="18"/>
      <c r="G335" s="18"/>
      <c r="H335" s="18"/>
    </row>
    <row r="336" spans="2:8" s="7" customFormat="1" ht="12.95" customHeight="1" x14ac:dyDescent="0.45">
      <c r="B336"/>
      <c r="C336" s="3"/>
      <c r="D336" s="18"/>
      <c r="E336" s="3"/>
      <c r="F336" s="18"/>
      <c r="G336" s="18"/>
      <c r="H336" s="18"/>
    </row>
    <row r="337" spans="2:8" s="7" customFormat="1" ht="12.95" customHeight="1" x14ac:dyDescent="0.45">
      <c r="B337"/>
      <c r="C337" s="3"/>
      <c r="D337" s="18"/>
      <c r="E337" s="3"/>
      <c r="F337" s="18"/>
      <c r="G337" s="18"/>
      <c r="H337" s="18"/>
    </row>
    <row r="338" spans="2:8" s="7" customFormat="1" ht="12.95" customHeight="1" x14ac:dyDescent="0.45">
      <c r="B338"/>
      <c r="C338" s="3"/>
      <c r="D338" s="18"/>
      <c r="E338" s="3"/>
      <c r="F338" s="18"/>
      <c r="G338" s="18"/>
      <c r="H338" s="18"/>
    </row>
    <row r="339" spans="2:8" s="7" customFormat="1" ht="12.95" customHeight="1" x14ac:dyDescent="0.45">
      <c r="B339"/>
      <c r="C339" s="3"/>
      <c r="D339" s="18"/>
      <c r="E339" s="3"/>
      <c r="F339" s="18"/>
      <c r="G339" s="18"/>
      <c r="H339" s="18"/>
    </row>
    <row r="340" spans="2:8" s="7" customFormat="1" ht="12.95" customHeight="1" x14ac:dyDescent="0.45">
      <c r="B340"/>
      <c r="C340" s="3"/>
      <c r="D340" s="18"/>
      <c r="E340" s="3"/>
      <c r="F340" s="18"/>
      <c r="G340" s="18"/>
      <c r="H340" s="18"/>
    </row>
    <row r="341" spans="2:8" s="7" customFormat="1" ht="12.95" customHeight="1" x14ac:dyDescent="0.45">
      <c r="B341"/>
      <c r="C341" s="3"/>
      <c r="D341" s="18"/>
      <c r="E341" s="3"/>
      <c r="F341" s="18"/>
      <c r="G341" s="18"/>
      <c r="H341" s="18"/>
    </row>
    <row r="342" spans="2:8" s="7" customFormat="1" ht="12.95" customHeight="1" x14ac:dyDescent="0.45">
      <c r="B342"/>
      <c r="C342" s="3"/>
      <c r="D342" s="18"/>
      <c r="E342" s="3"/>
      <c r="F342" s="18"/>
      <c r="G342" s="18"/>
      <c r="H342" s="18"/>
    </row>
    <row r="343" spans="2:8" s="7" customFormat="1" ht="12.95" customHeight="1" x14ac:dyDescent="0.45">
      <c r="B343"/>
      <c r="C343" s="3"/>
      <c r="D343" s="18"/>
      <c r="E343" s="3"/>
      <c r="F343" s="18"/>
      <c r="G343" s="18"/>
      <c r="H343" s="18"/>
    </row>
    <row r="344" spans="2:8" s="7" customFormat="1" ht="12.95" customHeight="1" x14ac:dyDescent="0.45">
      <c r="B344"/>
      <c r="C344" s="3"/>
      <c r="D344" s="18"/>
      <c r="E344" s="3"/>
      <c r="F344" s="18"/>
      <c r="G344" s="18"/>
      <c r="H344" s="18"/>
    </row>
    <row r="345" spans="2:8" s="7" customFormat="1" ht="12.95" customHeight="1" x14ac:dyDescent="0.45">
      <c r="B345"/>
      <c r="C345" s="3"/>
      <c r="D345" s="18"/>
      <c r="E345" s="3"/>
      <c r="F345" s="18"/>
      <c r="G345" s="18"/>
      <c r="H345" s="18"/>
    </row>
    <row r="346" spans="2:8" s="7" customFormat="1" ht="12.95" customHeight="1" x14ac:dyDescent="0.45">
      <c r="B346"/>
      <c r="C346" s="3"/>
      <c r="D346" s="18"/>
      <c r="E346" s="3"/>
      <c r="F346" s="18"/>
      <c r="G346" s="18"/>
      <c r="H346" s="18"/>
    </row>
    <row r="347" spans="2:8" s="7" customFormat="1" ht="12.95" customHeight="1" x14ac:dyDescent="0.45">
      <c r="B347"/>
      <c r="C347" s="3"/>
      <c r="D347" s="18"/>
      <c r="E347" s="3"/>
      <c r="F347" s="18"/>
      <c r="G347" s="18"/>
      <c r="H347" s="18"/>
    </row>
    <row r="348" spans="2:8" s="7" customFormat="1" ht="12.95" customHeight="1" x14ac:dyDescent="0.45">
      <c r="B348"/>
      <c r="C348" s="3"/>
      <c r="D348" s="18"/>
      <c r="E348" s="3"/>
      <c r="F348" s="18"/>
      <c r="G348" s="18"/>
      <c r="H348" s="18"/>
    </row>
    <row r="349" spans="2:8" s="7" customFormat="1" ht="12.95" customHeight="1" x14ac:dyDescent="0.45">
      <c r="B349"/>
      <c r="C349" s="3"/>
      <c r="D349" s="18"/>
      <c r="E349" s="3"/>
      <c r="F349" s="18"/>
      <c r="G349" s="18"/>
      <c r="H349" s="18"/>
    </row>
    <row r="350" spans="2:8" s="7" customFormat="1" ht="12.95" customHeight="1" x14ac:dyDescent="0.45">
      <c r="B350"/>
      <c r="C350" s="3"/>
      <c r="D350" s="18"/>
      <c r="E350" s="3"/>
      <c r="F350" s="18"/>
      <c r="G350" s="18"/>
      <c r="H350" s="18"/>
    </row>
    <row r="351" spans="2:8" s="7" customFormat="1" ht="12.95" customHeight="1" x14ac:dyDescent="0.45">
      <c r="B351"/>
      <c r="C351" s="3"/>
      <c r="D351" s="18"/>
      <c r="E351" s="3"/>
      <c r="F351" s="18"/>
      <c r="G351" s="18"/>
      <c r="H351" s="18"/>
    </row>
    <row r="352" spans="2:8" s="7" customFormat="1" ht="12.95" customHeight="1" x14ac:dyDescent="0.45">
      <c r="B352"/>
      <c r="C352" s="3"/>
      <c r="D352" s="18"/>
      <c r="E352" s="3"/>
      <c r="F352" s="18"/>
      <c r="G352" s="18"/>
      <c r="H352" s="18"/>
    </row>
    <row r="353" spans="1:8" s="7" customFormat="1" ht="12.95" customHeight="1" x14ac:dyDescent="0.45">
      <c r="B353"/>
      <c r="C353" s="3"/>
      <c r="D353" s="18"/>
      <c r="E353" s="3"/>
      <c r="F353" s="18"/>
      <c r="G353" s="18"/>
      <c r="H353" s="18"/>
    </row>
    <row r="354" spans="1:8" s="7" customFormat="1" ht="12.95" customHeight="1" x14ac:dyDescent="0.45">
      <c r="B354"/>
      <c r="C354" s="3"/>
      <c r="D354" s="18"/>
      <c r="E354" s="3"/>
      <c r="F354" s="18"/>
      <c r="G354" s="18"/>
      <c r="H354" s="18"/>
    </row>
    <row r="355" spans="1:8" s="7" customFormat="1" ht="12.95" customHeight="1" x14ac:dyDescent="0.45">
      <c r="B355"/>
      <c r="C355" s="3"/>
      <c r="D355" s="18"/>
      <c r="E355" s="3"/>
      <c r="F355" s="18"/>
      <c r="G355" s="18"/>
      <c r="H355" s="18"/>
    </row>
    <row r="356" spans="1:8" s="7" customFormat="1" ht="12.95" customHeight="1" x14ac:dyDescent="0.45">
      <c r="B356"/>
      <c r="C356" s="3"/>
      <c r="D356" s="18"/>
      <c r="E356" s="3"/>
      <c r="F356" s="18"/>
      <c r="G356" s="18"/>
      <c r="H356" s="18"/>
    </row>
    <row r="357" spans="1:8" s="7" customFormat="1" ht="12.95" customHeight="1" x14ac:dyDescent="0.45">
      <c r="B357"/>
      <c r="C357" s="3"/>
      <c r="D357" s="18"/>
      <c r="E357" s="3"/>
      <c r="F357" s="18"/>
      <c r="G357" s="18"/>
      <c r="H357" s="18"/>
    </row>
    <row r="358" spans="1:8" s="7" customFormat="1" ht="12.95" customHeight="1" x14ac:dyDescent="0.45">
      <c r="B358"/>
      <c r="C358" s="3"/>
      <c r="D358" s="18"/>
      <c r="E358" s="3"/>
      <c r="F358" s="18"/>
      <c r="G358" s="18"/>
      <c r="H358" s="18"/>
    </row>
    <row r="359" spans="1:8" s="7" customFormat="1" ht="12.95" customHeight="1" x14ac:dyDescent="0.45">
      <c r="B359"/>
      <c r="C359" s="3"/>
      <c r="D359" s="18"/>
      <c r="E359" s="3"/>
      <c r="F359" s="18"/>
      <c r="G359" s="18"/>
      <c r="H359" s="18"/>
    </row>
    <row r="360" spans="1:8" s="7" customFormat="1" ht="12.95" customHeight="1" x14ac:dyDescent="0.45">
      <c r="B360"/>
      <c r="C360" s="3"/>
      <c r="D360" s="18"/>
      <c r="E360" s="3"/>
      <c r="F360" s="18"/>
      <c r="G360" s="18"/>
      <c r="H360" s="18"/>
    </row>
    <row r="361" spans="1:8" s="7" customFormat="1" ht="12.95" customHeight="1" x14ac:dyDescent="0.45">
      <c r="B361"/>
      <c r="C361" s="3"/>
      <c r="D361" s="18"/>
      <c r="E361" s="3"/>
      <c r="F361" s="18"/>
      <c r="G361" s="18"/>
      <c r="H361" s="18"/>
    </row>
    <row r="362" spans="1:8" s="7" customFormat="1" ht="12.95" customHeight="1" x14ac:dyDescent="0.45">
      <c r="B362"/>
      <c r="C362" s="3"/>
      <c r="D362" s="18"/>
      <c r="E362" s="3"/>
      <c r="F362" s="18"/>
      <c r="G362" s="18"/>
      <c r="H362" s="18"/>
    </row>
    <row r="363" spans="1:8" s="7" customFormat="1" ht="12.95" customHeight="1" x14ac:dyDescent="0.45">
      <c r="B363"/>
      <c r="C363" s="3"/>
      <c r="D363" s="18"/>
      <c r="E363" s="3"/>
      <c r="F363" s="18"/>
      <c r="G363" s="18"/>
      <c r="H363" s="18"/>
    </row>
    <row r="364" spans="1:8" s="7" customFormat="1" ht="12.95" customHeight="1" x14ac:dyDescent="0.45">
      <c r="B364"/>
      <c r="C364" s="3"/>
      <c r="D364" s="18"/>
      <c r="E364" s="3"/>
      <c r="F364" s="18"/>
      <c r="G364" s="18"/>
      <c r="H364" s="18"/>
    </row>
    <row r="365" spans="1:8" s="7" customFormat="1" ht="12.95" customHeight="1" x14ac:dyDescent="0.45">
      <c r="A365"/>
      <c r="B365"/>
      <c r="C365" s="3"/>
      <c r="D365" s="3"/>
      <c r="E365" s="3"/>
      <c r="F365" s="18"/>
      <c r="G365" s="18"/>
      <c r="H365" s="3"/>
    </row>
  </sheetData>
  <phoneticPr fontId="12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5122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1</xdr:row>
                <xdr:rowOff>133350</xdr:rowOff>
              </to>
            </anchor>
          </objectPr>
        </oleObject>
      </mc:Choice>
      <mc:Fallback>
        <oleObject progId="Word.Document.12" shapeId="5122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9</vt:i4>
      </vt:variant>
    </vt:vector>
  </HeadingPairs>
  <TitlesOfParts>
    <vt:vector size="30" baseType="lpstr">
      <vt:lpstr>Quote form </vt:lpstr>
      <vt:lpstr>stand Order</vt:lpstr>
      <vt:lpstr>Stand Opt</vt:lpstr>
      <vt:lpstr>Standard PL New</vt:lpstr>
      <vt:lpstr> Standard Opt PL</vt:lpstr>
      <vt:lpstr>ComfortOrder</vt:lpstr>
      <vt:lpstr>Comfort opt</vt:lpstr>
      <vt:lpstr>Comfort PL</vt:lpstr>
      <vt:lpstr>Comfort Opt PL</vt:lpstr>
      <vt:lpstr>Prem Order</vt:lpstr>
      <vt:lpstr>Premium Opt</vt:lpstr>
      <vt:lpstr>Prem Opt PL</vt:lpstr>
      <vt:lpstr>NOTES</vt:lpstr>
      <vt:lpstr>Accessories</vt:lpstr>
      <vt:lpstr>other options</vt:lpstr>
      <vt:lpstr>POD</vt:lpstr>
      <vt:lpstr>Sheet1</vt:lpstr>
      <vt:lpstr>weights</vt:lpstr>
      <vt:lpstr>PC LIst</vt:lpstr>
      <vt:lpstr>Pre Check PC</vt:lpstr>
      <vt:lpstr>orders</vt:lpstr>
      <vt:lpstr>NOTES!_Hlk500940505</vt:lpstr>
      <vt:lpstr>NOTES!Check11</vt:lpstr>
      <vt:lpstr>NOTES!Check12</vt:lpstr>
      <vt:lpstr>NOTES!Check16</vt:lpstr>
      <vt:lpstr>NOTES!Check4</vt:lpstr>
      <vt:lpstr>NOTES!Check5</vt:lpstr>
      <vt:lpstr>NOTES!Check6</vt:lpstr>
      <vt:lpstr>NOTES!Check8</vt:lpstr>
      <vt:lpstr>NOTES!Check9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Noel</dc:creator>
  <cp:keywords/>
  <dc:description/>
  <cp:lastModifiedBy>TGC</cp:lastModifiedBy>
  <cp:revision/>
  <cp:lastPrinted>2026-03-20T01:21:55Z</cp:lastPrinted>
  <dcterms:created xsi:type="dcterms:W3CDTF">2014-10-26T02:56:14Z</dcterms:created>
  <dcterms:modified xsi:type="dcterms:W3CDTF">2026-04-17T05:46:46Z</dcterms:modified>
  <cp:category/>
  <cp:contentStatus/>
</cp:coreProperties>
</file>